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DFIN_CONTRIB_CONTA\NP-2\GECONT_DT\Dctf\NOTAS EXPLICATIVAS\Notas explicativas 2020\Transpetro\4º tri 2020\Finais\Site Externo Transpetro\"/>
    </mc:Choice>
  </mc:AlternateContent>
  <bookViews>
    <workbookView xWindow="0" yWindow="0" windowWidth="15360" windowHeight="6270"/>
  </bookViews>
  <sheets>
    <sheet name="BP" sheetId="1" r:id="rId1"/>
    <sheet name="DRE" sheetId="2" r:id="rId2"/>
    <sheet name="DRA" sheetId="3" r:id="rId3"/>
    <sheet name="DMPL" sheetId="4" r:id="rId4"/>
    <sheet name="FXC" sheetId="5" r:id="rId5"/>
    <sheet name="DVA" sheetId="6" r:id="rId6"/>
  </sheets>
  <externalReferences>
    <externalReference r:id="rId7"/>
  </externalReferences>
  <definedNames>
    <definedName name="_xlnm.Print_Area" localSheetId="0">BP!$A$6:$O$33</definedName>
    <definedName name="_xlnm.Print_Area" localSheetId="1">DRE!#REF!</definedName>
    <definedName name="Z_1F45792F_5EDB_436B_8787_8AFD40157E3D_.wvu.Cols" localSheetId="3" hidden="1">DMPL!$J:$K,DMPL!$P:$Q</definedName>
    <definedName name="Z_1F45792F_5EDB_436B_8787_8AFD40157E3D_.wvu.Rows" localSheetId="0" hidden="1">BP!$38:$39</definedName>
    <definedName name="Z_1F45792F_5EDB_436B_8787_8AFD40157E3D_.wvu.Rows" localSheetId="2" hidden="1">DRA!#REF!</definedName>
    <definedName name="Z_1F45792F_5EDB_436B_8787_8AFD40157E3D_.wvu.Rows" localSheetId="1" hidden="1">DRE!#REF!</definedName>
    <definedName name="Z_1F45792F_5EDB_436B_8787_8AFD40157E3D_.wvu.Rows" localSheetId="4" hidden="1">FXC!#REF!,FXC!#REF!,FXC!#REF!,FXC!#REF!,FXC!#REF!,FXC!#REF!</definedName>
    <definedName name="Z_340CC7AD_CB1C_4707_AC8B_2A11A18B47DB_.wvu.Cols" localSheetId="3" hidden="1">DMPL!$J:$K,DMPL!$P:$Q</definedName>
    <definedName name="Z_340CC7AD_CB1C_4707_AC8B_2A11A18B47DB_.wvu.Cols" localSheetId="2" hidden="1">DRA!#REF!,DRA!#REF!</definedName>
    <definedName name="Z_340CC7AD_CB1C_4707_AC8B_2A11A18B47DB_.wvu.Cols" localSheetId="1" hidden="1">DRE!#REF!,DRE!#REF!</definedName>
    <definedName name="Z_340CC7AD_CB1C_4707_AC8B_2A11A18B47DB_.wvu.Rows" localSheetId="0" hidden="1">BP!$37:$37,BP!$40:$40,BP!$43:$43</definedName>
    <definedName name="Z_340CC7AD_CB1C_4707_AC8B_2A11A18B47DB_.wvu.Rows" localSheetId="3" hidden="1">DMPL!#REF!,DMPL!#REF!,DMPL!#REF!</definedName>
    <definedName name="Z_340CC7AD_CB1C_4707_AC8B_2A11A18B47DB_.wvu.Rows" localSheetId="2" hidden="1">DRA!#REF!</definedName>
    <definedName name="Z_340CC7AD_CB1C_4707_AC8B_2A11A18B47DB_.wvu.Rows" localSheetId="1" hidden="1">DRE!#REF!</definedName>
    <definedName name="Z_340CC7AD_CB1C_4707_AC8B_2A11A18B47DB_.wvu.Rows" localSheetId="5" hidden="1">DVA!#REF!</definedName>
    <definedName name="Z_340CC7AD_CB1C_4707_AC8B_2A11A18B47DB_.wvu.Rows" localSheetId="4" hidden="1">FXC!$8:$8,FXC!#REF!,FXC!#REF!,FXC!#REF!</definedName>
    <definedName name="Z_41D38A13_3E06_4177_A875_728B2A16C22F_.wvu.Cols" localSheetId="3" hidden="1">DMPL!$F:$G,DMPL!$J:$K,DMPL!$M:$M,DMPL!$O:$Q</definedName>
    <definedName name="Z_41D38A13_3E06_4177_A875_728B2A16C22F_.wvu.PrintArea" localSheetId="0" hidden="1">BP!$A$6:$O$33</definedName>
    <definedName name="Z_41D38A13_3E06_4177_A875_728B2A16C22F_.wvu.PrintArea" localSheetId="1" hidden="1">DRE!#REF!</definedName>
    <definedName name="Z_41D38A13_3E06_4177_A875_728B2A16C22F_.wvu.Rows" localSheetId="3" hidden="1">DMPL!#REF!,DMPL!#REF!,DMPL!#REF!,DMPL!#REF!,DMPL!#REF!</definedName>
    <definedName name="Z_41D38A13_3E06_4177_A875_728B2A16C22F_.wvu.Rows" localSheetId="2" hidden="1">DRA!#REF!</definedName>
    <definedName name="Z_41D38A13_3E06_4177_A875_728B2A16C22F_.wvu.Rows" localSheetId="1" hidden="1">DRE!#REF!</definedName>
    <definedName name="Z_41D38A13_3E06_4177_A875_728B2A16C22F_.wvu.Rows" localSheetId="5" hidden="1">DVA!#REF!,DVA!#REF!,DVA!#REF!,DVA!#REF!</definedName>
    <definedName name="Z_41D38A13_3E06_4177_A875_728B2A16C22F_.wvu.Rows" localSheetId="4" hidden="1">FXC!$8:$8,FXC!#REF!,FXC!#REF!,FXC!#REF!</definedName>
    <definedName name="Z_66C5CA9A_354E_49CA_BBD9_A4D68D886C74_.wvu.Rows" localSheetId="3" hidden="1">DMPL!#REF!,DMPL!#REF!,DMPL!#REF!,DMPL!#REF!</definedName>
    <definedName name="Z_66C5CA9A_354E_49CA_BBD9_A4D68D886C74_.wvu.Rows" localSheetId="1" hidden="1">DRE!#REF!</definedName>
    <definedName name="Z_66C5CA9A_354E_49CA_BBD9_A4D68D886C74_.wvu.Rows" localSheetId="4" hidden="1">FXC!#REF!</definedName>
    <definedName name="Z_77EE7483_507C_4515_BE7B_C20C1BC03886_.wvu.Cols" localSheetId="3" hidden="1">DMPL!$F:$G,DMPL!$J:$K,DMPL!$M:$M,DMPL!$O:$Q</definedName>
    <definedName name="Z_77EE7483_507C_4515_BE7B_C20C1BC03886_.wvu.PrintArea" localSheetId="0" hidden="1">BP!$A$6:$O$33</definedName>
    <definedName name="Z_77EE7483_507C_4515_BE7B_C20C1BC03886_.wvu.PrintArea" localSheetId="1" hidden="1">DRE!#REF!</definedName>
    <definedName name="Z_77EE7483_507C_4515_BE7B_C20C1BC03886_.wvu.Rows" localSheetId="3" hidden="1">DMPL!#REF!,DMPL!#REF!,DMPL!#REF!,DMPL!#REF!,DMPL!#REF!</definedName>
    <definedName name="Z_77EE7483_507C_4515_BE7B_C20C1BC03886_.wvu.Rows" localSheetId="2" hidden="1">DRA!#REF!</definedName>
    <definedName name="Z_77EE7483_507C_4515_BE7B_C20C1BC03886_.wvu.Rows" localSheetId="1" hidden="1">DRE!#REF!</definedName>
    <definedName name="Z_77EE7483_507C_4515_BE7B_C20C1BC03886_.wvu.Rows" localSheetId="5" hidden="1">DVA!#REF!,DVA!#REF!,DVA!#REF!,DVA!#REF!</definedName>
    <definedName name="Z_77EE7483_507C_4515_BE7B_C20C1BC03886_.wvu.Rows" localSheetId="4" hidden="1">FXC!$8:$8,FXC!#REF!,FXC!#REF!,FXC!#REF!</definedName>
    <definedName name="Z_917AE06A_AD63_446F_A84D_B6E5D6F54921_.wvu.Cols" localSheetId="3" hidden="1">DMPL!$F:$G,DMPL!$J:$K,DMPL!$M:$M,DMPL!$O:$Q</definedName>
    <definedName name="Z_917AE06A_AD63_446F_A84D_B6E5D6F54921_.wvu.PrintArea" localSheetId="0" hidden="1">BP!$A$6:$O$33</definedName>
    <definedName name="Z_917AE06A_AD63_446F_A84D_B6E5D6F54921_.wvu.PrintArea" localSheetId="1" hidden="1">DRE!#REF!</definedName>
    <definedName name="Z_917AE06A_AD63_446F_A84D_B6E5D6F54921_.wvu.Rows" localSheetId="3" hidden="1">DMPL!#REF!,DMPL!#REF!,DMPL!#REF!,DMPL!#REF!,DMPL!#REF!</definedName>
    <definedName name="Z_917AE06A_AD63_446F_A84D_B6E5D6F54921_.wvu.Rows" localSheetId="2" hidden="1">DRA!#REF!</definedName>
    <definedName name="Z_917AE06A_AD63_446F_A84D_B6E5D6F54921_.wvu.Rows" localSheetId="1" hidden="1">DRE!#REF!</definedName>
    <definedName name="Z_917AE06A_AD63_446F_A84D_B6E5D6F54921_.wvu.Rows" localSheetId="5" hidden="1">DVA!#REF!,DVA!#REF!,DVA!#REF!,DVA!#REF!</definedName>
    <definedName name="Z_917AE06A_AD63_446F_A84D_B6E5D6F54921_.wvu.Rows" localSheetId="4" hidden="1">FXC!$8:$8,FXC!#REF!,FXC!#REF!,FXC!#REF!</definedName>
    <definedName name="Z_BC359AC5_08F2_43F0_9642_1073E57B1F92_.wvu.Cols" localSheetId="3" hidden="1">DMPL!$J:$K,DMPL!$P:$Q</definedName>
    <definedName name="Z_BC359AC5_08F2_43F0_9642_1073E57B1F92_.wvu.Rows" localSheetId="0" hidden="1">BP!$38:$39</definedName>
    <definedName name="Z_BC359AC5_08F2_43F0_9642_1073E57B1F92_.wvu.Rows" localSheetId="3" hidden="1">DMPL!#REF!</definedName>
    <definedName name="Z_BC359AC5_08F2_43F0_9642_1073E57B1F92_.wvu.Rows" localSheetId="2" hidden="1">DRA!#REF!</definedName>
    <definedName name="Z_BC359AC5_08F2_43F0_9642_1073E57B1F92_.wvu.Rows" localSheetId="1" hidden="1">DRE!#REF!</definedName>
    <definedName name="Z_BC359AC5_08F2_43F0_9642_1073E57B1F92_.wvu.Rows" localSheetId="4" hidden="1">FXC!#REF!,FXC!#REF!,FXC!#REF!,FXC!#REF!,FXC!#REF!,FXC!#REF!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H28" i="2"/>
  <c r="G28" i="2"/>
  <c r="H20" i="2"/>
  <c r="G20" i="2"/>
  <c r="F20" i="2"/>
  <c r="E20" i="2"/>
  <c r="H12" i="2"/>
  <c r="G12" i="2"/>
  <c r="F12" i="2"/>
  <c r="E12" i="2"/>
  <c r="O42" i="1"/>
  <c r="O44" i="1" s="1"/>
  <c r="M42" i="1"/>
  <c r="M44" i="1" s="1"/>
  <c r="L42" i="1"/>
  <c r="L44" i="1" s="1"/>
  <c r="E42" i="1"/>
  <c r="E44" i="1" s="1"/>
  <c r="D42" i="1"/>
  <c r="D44" i="1" s="1"/>
  <c r="N40" i="1"/>
  <c r="N39" i="1"/>
  <c r="N42" i="1" s="1"/>
  <c r="O35" i="1"/>
  <c r="M35" i="1"/>
  <c r="L35" i="1"/>
  <c r="E35" i="1"/>
  <c r="D35" i="1"/>
  <c r="G34" i="1"/>
  <c r="G33" i="1"/>
  <c r="N32" i="1"/>
  <c r="N35" i="1" s="1"/>
  <c r="G32" i="1"/>
  <c r="G31" i="1"/>
  <c r="G35" i="1" s="1"/>
  <c r="G42" i="1" s="1"/>
  <c r="F31" i="1"/>
  <c r="F35" i="1" s="1"/>
  <c r="F42" i="1" s="1"/>
  <c r="F44" i="1" s="1"/>
  <c r="G29" i="1"/>
  <c r="C29" i="1"/>
  <c r="O20" i="1"/>
  <c r="N20" i="1"/>
  <c r="M20" i="1"/>
  <c r="L20" i="1"/>
  <c r="G20" i="1"/>
  <c r="G24" i="1" s="1"/>
  <c r="F20" i="1"/>
  <c r="F24" i="1" s="1"/>
  <c r="E20" i="1"/>
  <c r="E24" i="1" s="1"/>
  <c r="D20" i="1"/>
  <c r="D24" i="1" s="1"/>
  <c r="N16" i="1"/>
  <c r="O7" i="1"/>
  <c r="M7" i="1"/>
  <c r="L7" i="1"/>
  <c r="G7" i="1"/>
  <c r="F7" i="1"/>
  <c r="N7" i="1" s="1"/>
  <c r="H22" i="2" l="1"/>
  <c r="H30" i="2" s="1"/>
  <c r="H35" i="2" s="1"/>
  <c r="H37" i="2" s="1"/>
  <c r="F22" i="2"/>
  <c r="F30" i="2" s="1"/>
  <c r="F35" i="2" s="1"/>
  <c r="F37" i="2" s="1"/>
  <c r="E22" i="2"/>
  <c r="E30" i="2" s="1"/>
  <c r="E35" i="2" s="1"/>
  <c r="E37" i="2" s="1"/>
  <c r="G22" i="2"/>
  <c r="G30" i="2" s="1"/>
  <c r="G35" i="2" s="1"/>
  <c r="G37" i="2" s="1"/>
  <c r="N44" i="1"/>
  <c r="G44" i="1"/>
  <c r="M45" i="1" l="1"/>
  <c r="O45" i="1"/>
</calcChain>
</file>

<file path=xl/sharedStrings.xml><?xml version="1.0" encoding="utf-8"?>
<sst xmlns="http://schemas.openxmlformats.org/spreadsheetml/2006/main" count="298" uniqueCount="205">
  <si>
    <t>ATIVO</t>
  </si>
  <si>
    <t>Controladora</t>
  </si>
  <si>
    <t>Consolidado</t>
  </si>
  <si>
    <t>PASSIVO</t>
  </si>
  <si>
    <t>Nota</t>
  </si>
  <si>
    <t>31.12.2019</t>
  </si>
  <si>
    <t>Circulante</t>
  </si>
  <si>
    <t>Caixa e equivalentes de caixa</t>
  </si>
  <si>
    <t>Financiamentos</t>
  </si>
  <si>
    <t>Títulos e valores mobiliários</t>
  </si>
  <si>
    <t>Fornecedores</t>
  </si>
  <si>
    <t>Contas a receber</t>
  </si>
  <si>
    <t>Contas a receber de partes relacionadas</t>
  </si>
  <si>
    <t>Contas a pagar a partes relacionadas</t>
  </si>
  <si>
    <t>Adiantamento a fornecedores</t>
  </si>
  <si>
    <t>Impostos e contribuições</t>
  </si>
  <si>
    <t>Estoques</t>
  </si>
  <si>
    <t>Provisão Imposto de Renda e Contribuição Social</t>
  </si>
  <si>
    <t>Imposto de renda e contribuição social</t>
  </si>
  <si>
    <t>Salários, benefícios, encargos sociais e participações</t>
  </si>
  <si>
    <t>Despesas antecipadas</t>
  </si>
  <si>
    <t>Demais contas a pagar</t>
  </si>
  <si>
    <t>Demais ativos</t>
  </si>
  <si>
    <t>Receitas a apropriar</t>
  </si>
  <si>
    <t>Ativos classificados como mantidos pra venda</t>
  </si>
  <si>
    <t>Não circulante</t>
  </si>
  <si>
    <t>Realizável a longo prazo</t>
  </si>
  <si>
    <t>Provisão para processos judiciais</t>
  </si>
  <si>
    <t>Tributos e contribuições sociais diferidos</t>
  </si>
  <si>
    <t>Depósitos judiciais</t>
  </si>
  <si>
    <t>Passivo atuarial</t>
  </si>
  <si>
    <t xml:space="preserve">Demais ativos </t>
  </si>
  <si>
    <t>Patrimônio líquido</t>
  </si>
  <si>
    <t>Investimentos</t>
  </si>
  <si>
    <t>Capital social realizado</t>
  </si>
  <si>
    <t>Imobilizado</t>
  </si>
  <si>
    <t>Reservas de lucros</t>
  </si>
  <si>
    <t>Intangível</t>
  </si>
  <si>
    <t>Outros resultados abrangentes</t>
  </si>
  <si>
    <t>TOTAL</t>
  </si>
  <si>
    <t>As notas explicativas são parte integrante das informações contábeis intermediárias</t>
  </si>
  <si>
    <t xml:space="preserve"> </t>
  </si>
  <si>
    <t xml:space="preserve"> Nota </t>
  </si>
  <si>
    <t>Receita líquida de serviços prestados</t>
  </si>
  <si>
    <t>Custo dos serviços prestados</t>
  </si>
  <si>
    <t>Lucro bruto</t>
  </si>
  <si>
    <t>Vendas</t>
  </si>
  <si>
    <t>Gerais e administrativas</t>
  </si>
  <si>
    <t>Tributárias</t>
  </si>
  <si>
    <t>Receitas financeiras</t>
  </si>
  <si>
    <t>Despesas financeiras</t>
  </si>
  <si>
    <t>Variações monetárias e cambiais, líquidas</t>
  </si>
  <si>
    <t>Resultado de equivalência patrimonial</t>
  </si>
  <si>
    <t>Lucro antes dos impostos</t>
  </si>
  <si>
    <t>Imposto de renda e contribuição social Corrente</t>
  </si>
  <si>
    <t>Imposto de renda e contribuição social Diferido</t>
  </si>
  <si>
    <t>Lucro por ação básico e diluído - R$ </t>
  </si>
  <si>
    <t>Outros componentes do resultado abrangente:</t>
  </si>
  <si>
    <t>Itens que não serão reclassificados para o resultado:</t>
  </si>
  <si>
    <t xml:space="preserve">      Remensuração - Benefícios de planos de pensão</t>
  </si>
  <si>
    <t xml:space="preserve">     Imposto diferido</t>
  </si>
  <si>
    <t xml:space="preserve">      Remensuração - Benefícios de saúde pós-emprego</t>
  </si>
  <si>
    <t>Itens que poderão ser reclassificados para o resultado:</t>
  </si>
  <si>
    <t>Ajustes acumulados de conversão em investidas</t>
  </si>
  <si>
    <t xml:space="preserve">     Reconhecidos no Patrimônio líquido</t>
  </si>
  <si>
    <t xml:space="preserve">      Transferidos para o resultado</t>
  </si>
  <si>
    <t>RESULTADO ABRANGENTE TOTAL</t>
  </si>
  <si>
    <t>Reserva de capital</t>
  </si>
  <si>
    <t>Incentivos fiscais</t>
  </si>
  <si>
    <t>Legal</t>
  </si>
  <si>
    <t>Lucros a realizar</t>
  </si>
  <si>
    <t>Dividendo adicional proposto</t>
  </si>
  <si>
    <t>Retenção de lucros</t>
  </si>
  <si>
    <t>Ajustes de avaliação patrimonial</t>
  </si>
  <si>
    <t>Total</t>
  </si>
  <si>
    <t>Ajuste de conversão de investimento no exterior</t>
  </si>
  <si>
    <t xml:space="preserve">    Reserva legal</t>
  </si>
  <si>
    <t xml:space="preserve">    Reserva de incentivos fiscais</t>
  </si>
  <si>
    <t>Destinação do lucro:</t>
  </si>
  <si>
    <t xml:space="preserve">    Dividendos propostos</t>
  </si>
  <si>
    <t>Mensuração passivo atuarial - Petros e AMS</t>
  </si>
  <si>
    <t>Adoção inicial IFRS9 - ativos financeiros</t>
  </si>
  <si>
    <t xml:space="preserve">    Reserva de capital</t>
  </si>
  <si>
    <t>Saldos em 31 de dezembro de 2018</t>
  </si>
  <si>
    <t>Lucro líquido do exercício</t>
  </si>
  <si>
    <t xml:space="preserve">    Dividendos adicionais propostos</t>
  </si>
  <si>
    <t>Saldos em 31 de dezembro de 2019</t>
  </si>
  <si>
    <t>Fluxo de caixa das atividades operacionais</t>
  </si>
  <si>
    <t>Ajustes para:</t>
  </si>
  <si>
    <t xml:space="preserve">    Provisão para Imposto de renda e contribuição social </t>
  </si>
  <si>
    <t xml:space="preserve">    Participação em empresa controlada</t>
  </si>
  <si>
    <t xml:space="preserve">    Depreciação e amortização</t>
  </si>
  <si>
    <t xml:space="preserve">    Perda/reversão no valor de recuperação de ativos - Impairment</t>
  </si>
  <si>
    <t xml:space="preserve">    Resultado com alienação e baixas de ativos</t>
  </si>
  <si>
    <t xml:space="preserve">    Encargos financeiros sobre financiamentos e arrendamentos</t>
  </si>
  <si>
    <t xml:space="preserve">    Variações cambiais e monetárias não realizados</t>
  </si>
  <si>
    <t xml:space="preserve">    Rendimentos  títulos  e valores mobiliários</t>
  </si>
  <si>
    <t xml:space="preserve">    Imposto de renda e contribuição social diferidos, líquidos </t>
  </si>
  <si>
    <t xml:space="preserve">    Provisão para processos judiciais</t>
  </si>
  <si>
    <t xml:space="preserve">    Provisão atuarial com plano de pensão e saúde</t>
  </si>
  <si>
    <t xml:space="preserve">    Outros ajustes</t>
  </si>
  <si>
    <t>Redução (aumento) nos ativos</t>
  </si>
  <si>
    <t xml:space="preserve">    Contas a receber</t>
  </si>
  <si>
    <t xml:space="preserve">    Estoques</t>
  </si>
  <si>
    <t xml:space="preserve">    Depósitos judiciais</t>
  </si>
  <si>
    <t xml:space="preserve">    Recebimentos contratos de arrendamentos mercantis </t>
  </si>
  <si>
    <t xml:space="preserve">    Outros ativos</t>
  </si>
  <si>
    <t>Aumento (redução) nos passivos</t>
  </si>
  <si>
    <t xml:space="preserve">    Fornecedores</t>
  </si>
  <si>
    <t xml:space="preserve">    Impostos, taxas e contribuições</t>
  </si>
  <si>
    <t xml:space="preserve">    Imposto de renda e contribuição social pagos</t>
  </si>
  <si>
    <t xml:space="preserve">    Outros passivos</t>
  </si>
  <si>
    <t>Recursos líquidos gerados pelas atividades operacionais</t>
  </si>
  <si>
    <t>Fluxo de caixa das atividades de investimentos</t>
  </si>
  <si>
    <t>Aquisições de ativos imobilizados e intangíveis</t>
  </si>
  <si>
    <t>Outros investimentos</t>
  </si>
  <si>
    <t>Recursos líquidos gerados / (aplicados) nas atividades de investimentos</t>
  </si>
  <si>
    <t>Fluxo de caixa das atividades de financiamentos</t>
  </si>
  <si>
    <t xml:space="preserve">    Captações</t>
  </si>
  <si>
    <t xml:space="preserve">    Amortizações de principal </t>
  </si>
  <si>
    <t xml:space="preserve">    Amortizações de juros </t>
  </si>
  <si>
    <t xml:space="preserve">    Pagamentos contratos de arrendamentos mercantis (arrendatário)</t>
  </si>
  <si>
    <t xml:space="preserve">    Dividendos pagos</t>
  </si>
  <si>
    <t>Recursos líquidos gerados / (aplicados) nas atividades de financiamentos</t>
  </si>
  <si>
    <t>Efeito de variação cambial sobre caixa e equivalentes de caixa</t>
  </si>
  <si>
    <t>Variação de caixa e equivalentes de caixa, líquidos</t>
  </si>
  <si>
    <t>Receitas</t>
  </si>
  <si>
    <t>Vendas de serviços</t>
  </si>
  <si>
    <t>Outras receitas operacionais</t>
  </si>
  <si>
    <t xml:space="preserve">Receitas relacionadas a construção de ativos para uso </t>
  </si>
  <si>
    <t>(-) Provisão para perda de crédito esperada</t>
  </si>
  <si>
    <t>Insumos adquiridos de terceiros</t>
  </si>
  <si>
    <t>Serviços de terceiros</t>
  </si>
  <si>
    <t>Materiais consumidos</t>
  </si>
  <si>
    <t>Energia, serviços de terceiros e outros</t>
  </si>
  <si>
    <t>Créditos fiscais sobre materiais consumidos</t>
  </si>
  <si>
    <t>Créditos fiscais sobre energia, serviços de terceiros e outros</t>
  </si>
  <si>
    <t>Perda/reversão no valor de recuperação de ativos</t>
  </si>
  <si>
    <t>Valor adicionado bruto</t>
  </si>
  <si>
    <t>Depreciação e amortização</t>
  </si>
  <si>
    <t>Valor adicionado líquido produzido pela Companhia</t>
  </si>
  <si>
    <t>Valor adicionado recebido em transferência</t>
  </si>
  <si>
    <t>Receitas financeiras e de variações monetárias e cambiais</t>
  </si>
  <si>
    <t>Valor adicionado total a distribuir</t>
  </si>
  <si>
    <t>Distribuição do valor adicionado</t>
  </si>
  <si>
    <t>Pessoal e encargos</t>
  </si>
  <si>
    <t>Participações nos lucros ou resultados</t>
  </si>
  <si>
    <t>Remuneração variável de empregado</t>
  </si>
  <si>
    <t>Vantagens (alimentação, transportes e outros)</t>
  </si>
  <si>
    <t>Plano de aposentadoria e pensão</t>
  </si>
  <si>
    <t>Plano de saúde</t>
  </si>
  <si>
    <t>FGTS</t>
  </si>
  <si>
    <t>Entidades governamentais</t>
  </si>
  <si>
    <t>Impostos contribuições federais</t>
  </si>
  <si>
    <t>Impostos contribuições estaduais</t>
  </si>
  <si>
    <t>Impostos contribuições municipais</t>
  </si>
  <si>
    <t>Imposto renda e contribuição social diferido</t>
  </si>
  <si>
    <t>Instituições financeiras</t>
  </si>
  <si>
    <t>Despesas financeiras e aluguéis</t>
  </si>
  <si>
    <t>Acionistas</t>
  </si>
  <si>
    <t>Lucros retidos</t>
  </si>
  <si>
    <t>Remuneração ao acionista</t>
  </si>
  <si>
    <t>Valor adicionado distribuído</t>
  </si>
  <si>
    <t>Petrobras Transporte S.A. - Transpetro</t>
  </si>
  <si>
    <t>Empresa do Sistema Petrobras</t>
  </si>
  <si>
    <t>Balanço Patrimonial</t>
  </si>
  <si>
    <t>(Em milhares de reais, exceto se indicado de outra forma)</t>
  </si>
  <si>
    <t>Demonstração do Resultado do Exercício</t>
  </si>
  <si>
    <t>Demonstração de Resultados Abrangentes</t>
  </si>
  <si>
    <t>Demonstração das Mutações do Patrimônio Líquido</t>
  </si>
  <si>
    <t>Demonstração dos Fluxos de Caixa</t>
  </si>
  <si>
    <t>Demonstração do Valor Adicionado</t>
  </si>
  <si>
    <t>31.12.2020</t>
  </si>
  <si>
    <t>7.1</t>
  </si>
  <si>
    <t>7.2</t>
  </si>
  <si>
    <t>Arrendamentos mercantis, inclui partes relacionadas</t>
  </si>
  <si>
    <t>8-9</t>
  </si>
  <si>
    <t>11.1</t>
  </si>
  <si>
    <t>Dividendos e juros sobre capital próprio a pagar</t>
  </si>
  <si>
    <t>22.4</t>
  </si>
  <si>
    <t>17.1</t>
  </si>
  <si>
    <t>11.2</t>
  </si>
  <si>
    <t>17.3</t>
  </si>
  <si>
    <t>15-20-21</t>
  </si>
  <si>
    <t>Despesas</t>
  </si>
  <si>
    <t>Perda / reversão no valor de recuperação de ativos</t>
  </si>
  <si>
    <t>Outras receitas (despesas) operacionais, líquidas</t>
  </si>
  <si>
    <t>24-25</t>
  </si>
  <si>
    <t>Lucro antes do resultado financeiro</t>
  </si>
  <si>
    <t>Resultado de participações em controladas</t>
  </si>
  <si>
    <t>LUCRO LÍQUIDO DO EXERCÍCIO</t>
  </si>
  <si>
    <t>22.5</t>
  </si>
  <si>
    <t>Quantidade de lote de mil ações ao final do exercício</t>
  </si>
  <si>
    <t>22.3</t>
  </si>
  <si>
    <t>As notas explicativas são parte integrante das demonstrações financeiras</t>
  </si>
  <si>
    <t>Lucros/
(Prejuízos) acumulados</t>
  </si>
  <si>
    <t>22.2</t>
  </si>
  <si>
    <t>Redução de capital</t>
  </si>
  <si>
    <t xml:space="preserve"> Reserva de retenção de lucros</t>
  </si>
  <si>
    <t xml:space="preserve">    Juros sobre capital próprio propostos</t>
  </si>
  <si>
    <t>Saldos em 31 de dezembro de 2020</t>
  </si>
  <si>
    <t xml:space="preserve"> Perdas com recebíveis, inclui PCE</t>
  </si>
  <si>
    <t xml:space="preserve">    Recuperação de crédito fiscal - PIS e COFINS</t>
  </si>
  <si>
    <t>Caixa e equivalentes de caixa no início do exercício</t>
  </si>
  <si>
    <t>CAIXA E EQUIVALENTE DE CAIXA NO FINAL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</si>
</sst>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#,"/>
    <numFmt numFmtId="166" formatCode="_(* #,##0_);_(* \(#,##0\);_(* &quot;-&quot;??_);_(@_)"/>
    <numFmt numFmtId="167" formatCode="_(* #,###,_);_(* \(#,###,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etrobras Sans"/>
      <family val="2"/>
    </font>
    <font>
      <b/>
      <sz val="10"/>
      <color theme="8" tint="-0.499984740745262"/>
      <name val="Petrobras Sans"/>
      <family val="2"/>
    </font>
    <font>
      <sz val="10"/>
      <color theme="8" tint="-0.499984740745262"/>
      <name val="Petrobras Sans"/>
      <family val="2"/>
    </font>
    <font>
      <b/>
      <sz val="11"/>
      <color theme="8" tint="-0.499984740745262"/>
      <name val="Petrobras Sans"/>
      <family val="2"/>
    </font>
    <font>
      <b/>
      <sz val="10"/>
      <color rgb="FF0D0D0D"/>
      <name val="Petrobras Sans"/>
      <family val="2"/>
    </font>
    <font>
      <sz val="10"/>
      <color rgb="FFFF0000"/>
      <name val="Petrobras Sans"/>
      <family val="2"/>
    </font>
    <font>
      <sz val="10"/>
      <color rgb="FF0D0D0D"/>
      <name val="Petrobras Sans"/>
      <family val="2"/>
    </font>
    <font>
      <sz val="10"/>
      <name val="Petrobras Sans"/>
      <family val="2"/>
    </font>
    <font>
      <b/>
      <sz val="10"/>
      <color theme="1"/>
      <name val="Petrobras Sans"/>
      <family val="2"/>
    </font>
    <font>
      <b/>
      <sz val="10"/>
      <color rgb="FF002060"/>
      <name val="Petrobras Sans"/>
      <family val="2"/>
    </font>
    <font>
      <b/>
      <sz val="10"/>
      <name val="Petrobras Sans"/>
      <family val="2"/>
    </font>
    <font>
      <b/>
      <sz val="10"/>
      <color theme="9" tint="-0.499984740745262"/>
      <name val="Petrobras Sans"/>
      <family val="2"/>
    </font>
    <font>
      <sz val="9"/>
      <color theme="1"/>
      <name val="Petrobras Sans"/>
      <family val="2"/>
    </font>
    <font>
      <b/>
      <sz val="10"/>
      <color rgb="FF000000"/>
      <name val="Petrobras Sans"/>
      <family val="2"/>
    </font>
    <font>
      <sz val="10"/>
      <color rgb="FF000000"/>
      <name val="Petrobras Sans"/>
      <family val="2"/>
    </font>
    <font>
      <b/>
      <sz val="10"/>
      <color theme="0"/>
      <name val="Petrobras Sans"/>
      <family val="2"/>
    </font>
    <font>
      <b/>
      <sz val="12"/>
      <color theme="8" tint="-0.499984740745262"/>
      <name val="Petrobras Sans"/>
      <family val="2"/>
    </font>
    <font>
      <sz val="10"/>
      <color theme="0"/>
      <name val="Petrobras Sans"/>
      <family val="2"/>
    </font>
    <font>
      <b/>
      <i/>
      <sz val="10"/>
      <color theme="8" tint="-0.499984740745262"/>
      <name val="Petrobras Sans"/>
      <family val="2"/>
    </font>
    <font>
      <b/>
      <sz val="16"/>
      <color rgb="FF000000"/>
      <name val="Trebuchet MS"/>
      <family val="2"/>
    </font>
    <font>
      <sz val="14"/>
      <color rgb="FF000000"/>
      <name val="Trebuchet MS"/>
      <family val="2"/>
    </font>
    <font>
      <i/>
      <sz val="10"/>
      <color rgb="FF000000"/>
      <name val="Trebuchet MS"/>
      <family val="2"/>
    </font>
    <font>
      <i/>
      <sz val="9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165" fontId="2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64" fontId="8" fillId="0" borderId="0" xfId="2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vertical="center" wrapText="1"/>
    </xf>
    <xf numFmtId="0" fontId="9" fillId="0" borderId="0" xfId="0" quotePrefix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3" fontId="2" fillId="0" borderId="0" xfId="1" applyFont="1"/>
    <xf numFmtId="2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164" fontId="9" fillId="0" borderId="0" xfId="2" applyNumberFormat="1" applyFont="1" applyFill="1" applyAlignment="1">
      <alignment horizontal="right" vertical="center"/>
    </xf>
    <xf numFmtId="0" fontId="2" fillId="0" borderId="0" xfId="0" applyFont="1" applyFill="1"/>
    <xf numFmtId="2" fontId="8" fillId="0" borderId="0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3" xfId="0" applyFont="1" applyFill="1" applyBorder="1"/>
    <xf numFmtId="164" fontId="8" fillId="0" borderId="3" xfId="2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164" fontId="3" fillId="0" borderId="0" xfId="1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/>
    <xf numFmtId="0" fontId="2" fillId="0" borderId="0" xfId="0" applyFont="1" applyFill="1" applyBorder="1"/>
    <xf numFmtId="2" fontId="8" fillId="0" borderId="0" xfId="3" applyNumberFormat="1" applyFont="1" applyFill="1" applyAlignment="1">
      <alignment horizontal="right" vertical="center"/>
    </xf>
    <xf numFmtId="164" fontId="2" fillId="0" borderId="0" xfId="1" applyNumberFormat="1" applyFont="1"/>
    <xf numFmtId="0" fontId="11" fillId="0" borderId="4" xfId="0" applyFont="1" applyBorder="1"/>
    <xf numFmtId="0" fontId="11" fillId="0" borderId="4" xfId="0" applyFont="1" applyFill="1" applyBorder="1"/>
    <xf numFmtId="164" fontId="11" fillId="0" borderId="4" xfId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2" fontId="8" fillId="0" borderId="0" xfId="1" applyNumberFormat="1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quotePrefix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/>
    <xf numFmtId="164" fontId="3" fillId="0" borderId="4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/>
    <xf numFmtId="164" fontId="8" fillId="0" borderId="0" xfId="4" applyNumberFormat="1" applyFont="1" applyFill="1" applyAlignment="1">
      <alignment horizontal="right" vertical="center"/>
    </xf>
    <xf numFmtId="166" fontId="8" fillId="0" borderId="0" xfId="2" applyNumberFormat="1" applyFont="1" applyFill="1" applyAlignment="1">
      <alignment horizontal="right" vertical="center"/>
    </xf>
    <xf numFmtId="2" fontId="2" fillId="0" borderId="0" xfId="0" applyNumberFormat="1" applyFont="1"/>
    <xf numFmtId="2" fontId="2" fillId="0" borderId="0" xfId="0" applyNumberFormat="1" applyFont="1" applyBorder="1"/>
    <xf numFmtId="166" fontId="8" fillId="0" borderId="0" xfId="2" applyNumberFormat="1" applyFont="1" applyFill="1" applyBorder="1" applyAlignment="1">
      <alignment horizontal="right" vertical="center"/>
    </xf>
    <xf numFmtId="164" fontId="11" fillId="0" borderId="4" xfId="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wrapText="1"/>
    </xf>
    <xf numFmtId="0" fontId="2" fillId="0" borderId="5" xfId="0" applyFont="1" applyBorder="1"/>
    <xf numFmtId="0" fontId="2" fillId="0" borderId="5" xfId="0" applyFont="1" applyFill="1" applyBorder="1"/>
    <xf numFmtId="0" fontId="8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165" fontId="8" fillId="0" borderId="5" xfId="1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vertical="center"/>
    </xf>
    <xf numFmtId="0" fontId="10" fillId="3" borderId="6" xfId="0" applyFont="1" applyFill="1" applyBorder="1"/>
    <xf numFmtId="164" fontId="3" fillId="3" borderId="6" xfId="3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0" fontId="2" fillId="0" borderId="7" xfId="0" applyFont="1" applyBorder="1"/>
    <xf numFmtId="0" fontId="6" fillId="0" borderId="0" xfId="0" applyFont="1" applyFill="1" applyAlignment="1">
      <alignment vertical="center" wrapText="1"/>
    </xf>
    <xf numFmtId="165" fontId="7" fillId="0" borderId="0" xfId="0" applyNumberFormat="1" applyFont="1"/>
    <xf numFmtId="164" fontId="2" fillId="0" borderId="0" xfId="0" applyNumberFormat="1" applyFont="1"/>
    <xf numFmtId="0" fontId="14" fillId="0" borderId="8" xfId="0" applyFont="1" applyBorder="1"/>
    <xf numFmtId="43" fontId="2" fillId="0" borderId="0" xfId="1" applyFont="1" applyFill="1" applyBorder="1"/>
    <xf numFmtId="164" fontId="2" fillId="0" borderId="0" xfId="0" applyNumberFormat="1" applyFont="1" applyFill="1" applyBorder="1"/>
    <xf numFmtId="0" fontId="14" fillId="0" borderId="0" xfId="0" applyFont="1"/>
    <xf numFmtId="165" fontId="2" fillId="0" borderId="0" xfId="0" applyNumberFormat="1" applyFont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7" fontId="2" fillId="0" borderId="0" xfId="0" applyNumberFormat="1" applyFont="1"/>
    <xf numFmtId="166" fontId="2" fillId="0" borderId="0" xfId="0" applyNumberFormat="1" applyFont="1"/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9" fillId="0" borderId="0" xfId="0" applyFont="1"/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9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3" borderId="6" xfId="0" applyFont="1" applyFill="1" applyBorder="1"/>
    <xf numFmtId="0" fontId="9" fillId="3" borderId="6" xfId="0" applyFont="1" applyFill="1" applyBorder="1"/>
    <xf numFmtId="0" fontId="3" fillId="0" borderId="0" xfId="0" applyFont="1" applyBorder="1" applyAlignment="1">
      <alignment horizontal="right"/>
    </xf>
    <xf numFmtId="0" fontId="4" fillId="3" borderId="0" xfId="0" applyFont="1" applyFill="1"/>
    <xf numFmtId="166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11" fillId="0" borderId="5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8" fillId="0" borderId="3" xfId="0" applyNumberFormat="1" applyFont="1" applyBorder="1" applyAlignment="1">
      <alignment vertical="center" wrapText="1"/>
    </xf>
    <xf numFmtId="166" fontId="8" fillId="0" borderId="3" xfId="0" applyNumberFormat="1" applyFont="1" applyBorder="1" applyAlignment="1">
      <alignment vertical="center"/>
    </xf>
    <xf numFmtId="166" fontId="8" fillId="3" borderId="0" xfId="0" applyNumberFormat="1" applyFont="1" applyFill="1" applyAlignment="1">
      <alignment vertical="center" wrapText="1"/>
    </xf>
    <xf numFmtId="166" fontId="16" fillId="3" borderId="0" xfId="0" applyNumberFormat="1" applyFont="1" applyFill="1" applyAlignment="1">
      <alignment horizontal="right" vertical="center"/>
    </xf>
    <xf numFmtId="166" fontId="8" fillId="0" borderId="0" xfId="0" applyNumberFormat="1" applyFont="1" applyAlignment="1">
      <alignment vertical="center" wrapText="1"/>
    </xf>
    <xf numFmtId="166" fontId="12" fillId="0" borderId="0" xfId="0" applyNumberFormat="1" applyFont="1" applyAlignment="1">
      <alignment vertical="center"/>
    </xf>
    <xf numFmtId="17" fontId="9" fillId="0" borderId="0" xfId="0" quotePrefix="1" applyNumberFormat="1" applyFont="1" applyFill="1" applyAlignment="1">
      <alignment horizontal="right" vertical="center"/>
    </xf>
    <xf numFmtId="166" fontId="9" fillId="0" borderId="0" xfId="0" applyNumberFormat="1" applyFont="1" applyAlignment="1">
      <alignment vertical="center" wrapText="1"/>
    </xf>
    <xf numFmtId="166" fontId="8" fillId="0" borderId="0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166" fontId="13" fillId="3" borderId="6" xfId="0" applyNumberFormat="1" applyFont="1" applyFill="1" applyBorder="1" applyAlignment="1">
      <alignment vertical="center"/>
    </xf>
    <xf numFmtId="166" fontId="6" fillId="3" borderId="6" xfId="0" applyNumberFormat="1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horizontal="right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0" xfId="0" applyFont="1" applyBorder="1" applyAlignment="1">
      <alignment horizontal="right" vertical="center"/>
    </xf>
    <xf numFmtId="0" fontId="10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6" fontId="3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166" fontId="6" fillId="0" borderId="12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horizontal="right" vertical="center"/>
    </xf>
    <xf numFmtId="0" fontId="14" fillId="0" borderId="11" xfId="0" applyFont="1" applyBorder="1"/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/>
    </xf>
    <xf numFmtId="164" fontId="3" fillId="0" borderId="13" xfId="1" applyNumberFormat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3" fillId="0" borderId="0" xfId="0" applyNumberFormat="1" applyFont="1"/>
    <xf numFmtId="0" fontId="19" fillId="0" borderId="0" xfId="0" applyFont="1"/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6" fontId="2" fillId="0" borderId="0" xfId="0" applyNumberFormat="1" applyFont="1" applyFill="1" applyAlignment="1">
      <alignment horizontal="left"/>
    </xf>
    <xf numFmtId="0" fontId="17" fillId="0" borderId="0" xfId="0" applyFont="1"/>
    <xf numFmtId="166" fontId="9" fillId="0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indent="1"/>
    </xf>
    <xf numFmtId="166" fontId="9" fillId="0" borderId="0" xfId="0" applyNumberFormat="1" applyFont="1" applyAlignment="1">
      <alignment horizontal="left"/>
    </xf>
    <xf numFmtId="0" fontId="20" fillId="0" borderId="0" xfId="0" applyFont="1"/>
    <xf numFmtId="166" fontId="8" fillId="0" borderId="0" xfId="3" applyNumberFormat="1" applyFont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/>
    <xf numFmtId="164" fontId="3" fillId="0" borderId="4" xfId="0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 vertical="center"/>
    </xf>
    <xf numFmtId="167" fontId="8" fillId="0" borderId="0" xfId="1" applyNumberFormat="1" applyFont="1" applyBorder="1" applyAlignment="1">
      <alignment horizontal="right" vertical="center"/>
    </xf>
    <xf numFmtId="166" fontId="3" fillId="0" borderId="4" xfId="0" applyNumberFormat="1" applyFont="1" applyBorder="1"/>
    <xf numFmtId="167" fontId="8" fillId="0" borderId="0" xfId="3" applyNumberFormat="1" applyFont="1" applyAlignment="1">
      <alignment horizontal="right" vertical="center"/>
    </xf>
    <xf numFmtId="0" fontId="8" fillId="0" borderId="0" xfId="0" applyFont="1" applyAlignment="1"/>
    <xf numFmtId="0" fontId="13" fillId="4" borderId="4" xfId="0" applyFont="1" applyFill="1" applyBorder="1" applyAlignment="1">
      <alignment vertical="center"/>
    </xf>
    <xf numFmtId="0" fontId="2" fillId="4" borderId="4" xfId="0" applyFont="1" applyFill="1" applyBorder="1"/>
    <xf numFmtId="164" fontId="3" fillId="4" borderId="4" xfId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19" fillId="0" borderId="1" xfId="0" applyFont="1" applyBorder="1"/>
    <xf numFmtId="0" fontId="8" fillId="5" borderId="1" xfId="0" applyFont="1" applyFill="1" applyBorder="1" applyAlignment="1">
      <alignment vertical="center"/>
    </xf>
    <xf numFmtId="166" fontId="8" fillId="0" borderId="3" xfId="3" applyNumberFormat="1" applyFont="1" applyBorder="1" applyAlignment="1">
      <alignment horizontal="right" vertical="center"/>
    </xf>
    <xf numFmtId="166" fontId="8" fillId="0" borderId="1" xfId="3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6" fontId="8" fillId="0" borderId="1" xfId="3" applyNumberFormat="1" applyFont="1" applyBorder="1" applyAlignment="1">
      <alignment horizontal="right" vertical="center"/>
    </xf>
    <xf numFmtId="166" fontId="3" fillId="0" borderId="13" xfId="3" applyNumberFormat="1" applyFont="1" applyBorder="1" applyAlignment="1">
      <alignment horizontal="right" vertical="center"/>
    </xf>
    <xf numFmtId="166" fontId="8" fillId="0" borderId="0" xfId="3" applyNumberFormat="1" applyFont="1" applyBorder="1" applyAlignment="1">
      <alignment horizontal="right" vertical="center"/>
    </xf>
    <xf numFmtId="166" fontId="8" fillId="0" borderId="0" xfId="3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166" fontId="8" fillId="0" borderId="3" xfId="3" applyNumberFormat="1" applyFont="1" applyFill="1" applyBorder="1" applyAlignment="1">
      <alignment horizontal="right" vertical="center"/>
    </xf>
    <xf numFmtId="0" fontId="13" fillId="3" borderId="13" xfId="0" applyFont="1" applyFill="1" applyBorder="1" applyAlignment="1"/>
    <xf numFmtId="0" fontId="2" fillId="3" borderId="13" xfId="0" applyFont="1" applyFill="1" applyBorder="1"/>
    <xf numFmtId="166" fontId="3" fillId="3" borderId="13" xfId="3" applyNumberFormat="1" applyFont="1" applyFill="1" applyBorder="1" applyAlignment="1">
      <alignment horizontal="right"/>
    </xf>
    <xf numFmtId="166" fontId="3" fillId="3" borderId="14" xfId="3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vertical="center"/>
    </xf>
    <xf numFmtId="0" fontId="7" fillId="0" borderId="12" xfId="1" applyNumberFormat="1" applyFont="1" applyBorder="1"/>
    <xf numFmtId="0" fontId="14" fillId="0" borderId="11" xfId="0" applyNumberFormat="1" applyFont="1" applyBorder="1"/>
    <xf numFmtId="0" fontId="21" fillId="0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15" xfId="0" applyFont="1" applyBorder="1"/>
    <xf numFmtId="0" fontId="23" fillId="0" borderId="0" xfId="0" applyFont="1" applyBorder="1"/>
    <xf numFmtId="0" fontId="24" fillId="0" borderId="0" xfId="0" applyFont="1" applyBorder="1"/>
    <xf numFmtId="2" fontId="9" fillId="0" borderId="0" xfId="0" applyNumberFormat="1" applyFont="1" applyFill="1"/>
    <xf numFmtId="0" fontId="9" fillId="0" borderId="3" xfId="0" applyFont="1" applyFill="1" applyBorder="1"/>
    <xf numFmtId="2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2" fontId="12" fillId="0" borderId="4" xfId="0" applyNumberFormat="1" applyFont="1" applyFill="1" applyBorder="1" applyAlignment="1"/>
    <xf numFmtId="2" fontId="12" fillId="0" borderId="0" xfId="0" applyNumberFormat="1" applyFont="1" applyFill="1" applyBorder="1" applyAlignment="1"/>
    <xf numFmtId="0" fontId="9" fillId="0" borderId="0" xfId="0" applyFont="1" applyFill="1" applyBorder="1"/>
    <xf numFmtId="0" fontId="12" fillId="0" borderId="4" xfId="0" applyFont="1" applyFill="1" applyBorder="1"/>
    <xf numFmtId="2" fontId="9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9" fillId="0" borderId="6" xfId="0" applyFont="1" applyBorder="1"/>
    <xf numFmtId="166" fontId="6" fillId="0" borderId="4" xfId="0" applyNumberFormat="1" applyFont="1" applyBorder="1" applyAlignment="1">
      <alignment vertical="center"/>
    </xf>
    <xf numFmtId="167" fontId="8" fillId="0" borderId="0" xfId="3" applyNumberFormat="1" applyFont="1" applyBorder="1" applyAlignment="1">
      <alignment horizontal="right" vertical="center"/>
    </xf>
    <xf numFmtId="166" fontId="6" fillId="0" borderId="16" xfId="0" applyNumberFormat="1" applyFont="1" applyBorder="1" applyAlignment="1">
      <alignment vertical="center"/>
    </xf>
    <xf numFmtId="167" fontId="8" fillId="0" borderId="5" xfId="3" applyNumberFormat="1" applyFont="1" applyBorder="1" applyAlignment="1">
      <alignment horizontal="right" vertical="center"/>
    </xf>
    <xf numFmtId="166" fontId="6" fillId="6" borderId="4" xfId="0" applyNumberFormat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9" xfId="0" applyFont="1" applyBorder="1"/>
    <xf numFmtId="0" fontId="9" fillId="0" borderId="9" xfId="0" applyFont="1" applyBorder="1"/>
    <xf numFmtId="167" fontId="2" fillId="0" borderId="9" xfId="1" applyNumberFormat="1" applyFont="1" applyBorder="1"/>
    <xf numFmtId="4" fontId="8" fillId="0" borderId="5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vertical="center"/>
    </xf>
    <xf numFmtId="166" fontId="9" fillId="0" borderId="3" xfId="0" applyNumberFormat="1" applyFont="1" applyBorder="1" applyAlignment="1">
      <alignment vertical="center" wrapText="1"/>
    </xf>
    <xf numFmtId="166" fontId="9" fillId="3" borderId="0" xfId="0" applyNumberFormat="1" applyFont="1" applyFill="1" applyAlignment="1">
      <alignment vertical="center" wrapText="1"/>
    </xf>
    <xf numFmtId="166" fontId="9" fillId="0" borderId="0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vertical="center"/>
    </xf>
  </cellXfs>
  <cellStyles count="6">
    <cellStyle name="Normal" xfId="0" builtinId="0"/>
    <cellStyle name="Vírgula" xfId="1" builtinId="3"/>
    <cellStyle name="Vírgula 2 4" xfId="3"/>
    <cellStyle name="Vírgula 2 4 2 2" xfId="5"/>
    <cellStyle name="Vírgula 6" xfId="2"/>
    <cellStyle name="Vírgula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_DFIN_CONTRIB_CONTA/NP-2/GECONT_DT/Dctf/NOTAS%20EXPLICATIVAS/Notas%20explicativas%202020/Transpetro/4&#186;%20tri%202020/Finais/NE_Planil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"/>
      <sheetName val="Índice trimestral"/>
      <sheetName val="Planilha9"/>
      <sheetName val="Planilha10"/>
      <sheetName val="Índice anual"/>
      <sheetName val="Balanço"/>
      <sheetName val="DRE "/>
      <sheetName val="DRE trim"/>
      <sheetName val="DRA"/>
      <sheetName val="Mutação"/>
      <sheetName val="Mutação Trim"/>
      <sheetName val="FXC"/>
      <sheetName val="DVA"/>
      <sheetName val="Balanço Social"/>
      <sheetName val="Caixa e equiv."/>
      <sheetName val="TVM"/>
      <sheetName val="Qual. créditos"/>
      <sheetName val="Ctas a receber"/>
      <sheetName val="Ptes Relacionadas (A)"/>
      <sheetName val="Partes Relacionadas (C)"/>
      <sheetName val="PR Contr"/>
      <sheetName val="PR Cons"/>
      <sheetName val="Rem. Adm."/>
      <sheetName val="Desp. antecipada"/>
      <sheetName val="Trib. correntes"/>
      <sheetName val="Trib. diferidos"/>
      <sheetName val="Aging tributos"/>
      <sheetName val="PERT"/>
      <sheetName val="Reconc. IR e CS"/>
      <sheetName val="D+ ativos"/>
      <sheetName val="Investimentos"/>
      <sheetName val="Controladas"/>
      <sheetName val="Imobilizado (A)"/>
      <sheetName val="Imobilizado"/>
      <sheetName val="Proc. Jud. Provisionados"/>
      <sheetName val="Proc. jud. possiveis"/>
      <sheetName val="Depósitos judiciais"/>
      <sheetName val="Salário, férias, enc e particip"/>
      <sheetName val="Benefício pós emprego"/>
      <sheetName val="Passivo atuarial - Composição"/>
      <sheetName val="Passivo atuarial - Movimentação"/>
      <sheetName val="Passivo atuarial - Componentes"/>
      <sheetName val="Passivo atuarial - Premissas I"/>
      <sheetName val="Passivo atuarial - Premissas"/>
      <sheetName val="Passivo atuarial-Sensibilidade"/>
      <sheetName val="Passivo atuarial - Vencimentos"/>
      <sheetName val="Financiamento"/>
      <sheetName val="Financiamento (A)"/>
      <sheetName val="Financiamento (B)"/>
      <sheetName val="Arrendamento 17.1"/>
      <sheetName val="Arrendamento - anual"/>
      <sheetName val="Arrendamento Nota 17.1 (a)"/>
      <sheetName val="Arrendamento Nota 17.2 (a)"/>
      <sheetName val="Arrendamento Nota 17.2 (b)"/>
      <sheetName val="A. A. Patrimonial"/>
      <sheetName val="Result por ação"/>
      <sheetName val="Destinação do resultado"/>
      <sheetName val="Receita"/>
      <sheetName val="Custos e despesas"/>
      <sheetName val="ORDO"/>
      <sheetName val="Res. Financeiro"/>
      <sheetName val="Inf. compl. FC"/>
      <sheetName val="Análise de sensibilidade"/>
      <sheetName val="Fluxo nominal"/>
      <sheetName val="G. Capital"/>
      <sheetName val="Garantias"/>
      <sheetName val="Seguros"/>
      <sheetName val="CA e Diretoria"/>
      <sheetName val="CA e Diretoria (Declaração)"/>
      <sheetName val="Correlação"/>
      <sheetName val="Nota 20"/>
      <sheetName val="%oper sistema"/>
      <sheetName val="Nota 7.1.d"/>
      <sheetName val="Nota 9"/>
      <sheetName val="Nota 11"/>
      <sheetName val="Nota 13.3"/>
      <sheetName val="OutrasDespesas"/>
      <sheetName val="Receita, custos e despesas ADM"/>
      <sheetName val="Planilha2"/>
      <sheetName val="Lava Jato"/>
      <sheetName val="Correlação entre as notas"/>
      <sheetName val="Planilha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74"/>
  <sheetViews>
    <sheetView showGridLines="0" tabSelected="1" zoomScaleNormal="100" workbookViewId="0">
      <selection activeCell="A6" sqref="A6"/>
    </sheetView>
  </sheetViews>
  <sheetFormatPr defaultColWidth="9.140625" defaultRowHeight="12.75" x14ac:dyDescent="0.2"/>
  <cols>
    <col min="1" max="1" width="2.140625" style="4" customWidth="1"/>
    <col min="2" max="2" width="38.85546875" style="4" bestFit="1" customWidth="1"/>
    <col min="3" max="3" width="8.7109375" style="4" bestFit="1" customWidth="1"/>
    <col min="4" max="7" width="11.42578125" style="4" customWidth="1"/>
    <col min="8" max="8" width="0.5703125" style="4" customWidth="1"/>
    <col min="9" max="9" width="2.140625" style="4" customWidth="1"/>
    <col min="10" max="10" width="46" style="4" bestFit="1" customWidth="1"/>
    <col min="11" max="11" width="5" style="4" bestFit="1" customWidth="1"/>
    <col min="12" max="12" width="11.5703125" style="4" bestFit="1" customWidth="1"/>
    <col min="13" max="14" width="11.42578125" style="4" customWidth="1"/>
    <col min="15" max="15" width="12.85546875" style="4" customWidth="1"/>
    <col min="16" max="16" width="14.140625" style="4" bestFit="1" customWidth="1"/>
    <col min="17" max="16384" width="9.140625" style="4"/>
  </cols>
  <sheetData>
    <row r="1" spans="1:16" ht="21" x14ac:dyDescent="0.35">
      <c r="A1" s="237" t="s">
        <v>163</v>
      </c>
    </row>
    <row r="2" spans="1:16" ht="21" x14ac:dyDescent="0.35">
      <c r="A2" s="237" t="s">
        <v>164</v>
      </c>
    </row>
    <row r="3" spans="1:16" ht="18.75" x14ac:dyDescent="0.3">
      <c r="A3" s="238" t="s">
        <v>165</v>
      </c>
    </row>
    <row r="4" spans="1:16" ht="15" x14ac:dyDescent="0.3">
      <c r="A4" s="239" t="s">
        <v>166</v>
      </c>
    </row>
    <row r="5" spans="1:16" x14ac:dyDescent="0.2">
      <c r="A5" s="1"/>
      <c r="B5" s="1"/>
      <c r="C5" s="1"/>
      <c r="D5" s="1"/>
      <c r="E5" s="2"/>
      <c r="F5" s="2"/>
      <c r="G5" s="3"/>
      <c r="J5" s="5"/>
      <c r="K5" s="1"/>
      <c r="L5" s="1"/>
      <c r="M5" s="6"/>
      <c r="N5" s="1"/>
      <c r="O5" s="6"/>
    </row>
    <row r="6" spans="1:16" ht="15.75" customHeight="1" x14ac:dyDescent="0.2">
      <c r="A6" s="7" t="s">
        <v>0</v>
      </c>
      <c r="B6" s="8"/>
      <c r="C6" s="9"/>
      <c r="D6" s="10"/>
      <c r="E6" s="11" t="s">
        <v>1</v>
      </c>
      <c r="F6" s="10"/>
      <c r="G6" s="12" t="s">
        <v>2</v>
      </c>
      <c r="H6" s="13"/>
      <c r="I6" s="14" t="s">
        <v>3</v>
      </c>
      <c r="J6" s="15"/>
      <c r="K6" s="9"/>
      <c r="L6" s="10"/>
      <c r="M6" s="11" t="s">
        <v>1</v>
      </c>
      <c r="N6" s="10"/>
      <c r="O6" s="11" t="s">
        <v>2</v>
      </c>
    </row>
    <row r="7" spans="1:16" x14ac:dyDescent="0.2">
      <c r="A7" s="16"/>
      <c r="B7" s="17"/>
      <c r="C7" s="18" t="s">
        <v>4</v>
      </c>
      <c r="D7" s="18" t="s">
        <v>172</v>
      </c>
      <c r="E7" s="19" t="s">
        <v>5</v>
      </c>
      <c r="F7" s="18" t="str">
        <f>+D7</f>
        <v>31.12.2020</v>
      </c>
      <c r="G7" s="18" t="str">
        <f>+E7</f>
        <v>31.12.2019</v>
      </c>
      <c r="H7" s="20"/>
      <c r="I7" s="21"/>
      <c r="J7" s="22"/>
      <c r="K7" s="23" t="s">
        <v>4</v>
      </c>
      <c r="L7" s="18" t="str">
        <f>+D7</f>
        <v>31.12.2020</v>
      </c>
      <c r="M7" s="18" t="str">
        <f t="shared" ref="M7:O7" si="0">+E7</f>
        <v>31.12.2019</v>
      </c>
      <c r="N7" s="18" t="str">
        <f t="shared" si="0"/>
        <v>31.12.2020</v>
      </c>
      <c r="O7" s="18" t="str">
        <f t="shared" si="0"/>
        <v>31.12.2019</v>
      </c>
    </row>
    <row r="8" spans="1:16" ht="9.75" customHeight="1" x14ac:dyDescent="0.2">
      <c r="E8" s="24"/>
      <c r="G8" s="24"/>
      <c r="H8" s="25"/>
      <c r="I8" s="25"/>
      <c r="J8" s="26"/>
      <c r="K8" s="26"/>
      <c r="M8" s="24"/>
      <c r="O8" s="24"/>
    </row>
    <row r="9" spans="1:16" ht="12.75" customHeight="1" x14ac:dyDescent="0.2">
      <c r="A9" s="27" t="s">
        <v>6</v>
      </c>
      <c r="C9" s="28"/>
      <c r="H9" s="29"/>
      <c r="I9" s="30" t="s">
        <v>6</v>
      </c>
      <c r="K9" s="31"/>
      <c r="M9" s="26"/>
      <c r="O9" s="26"/>
    </row>
    <row r="10" spans="1:16" ht="12" customHeight="1" x14ac:dyDescent="0.2">
      <c r="B10" s="32" t="s">
        <v>7</v>
      </c>
      <c r="C10" s="33" t="s">
        <v>173</v>
      </c>
      <c r="D10" s="34">
        <v>168845</v>
      </c>
      <c r="E10" s="34">
        <v>102117</v>
      </c>
      <c r="F10" s="34">
        <v>1583613</v>
      </c>
      <c r="G10" s="34">
        <v>988690</v>
      </c>
      <c r="H10" s="35"/>
      <c r="I10" s="35"/>
      <c r="J10" s="35" t="s">
        <v>8</v>
      </c>
      <c r="K10" s="33">
        <v>20</v>
      </c>
      <c r="L10" s="34">
        <v>355650</v>
      </c>
      <c r="M10" s="34">
        <v>322742</v>
      </c>
      <c r="N10" s="34">
        <v>355650</v>
      </c>
      <c r="O10" s="34">
        <v>322742</v>
      </c>
    </row>
    <row r="11" spans="1:16" ht="12" customHeight="1" x14ac:dyDescent="0.2">
      <c r="B11" s="32" t="s">
        <v>9</v>
      </c>
      <c r="C11" s="33" t="s">
        <v>174</v>
      </c>
      <c r="D11" s="34">
        <v>2662807</v>
      </c>
      <c r="E11" s="34">
        <v>2331299</v>
      </c>
      <c r="F11" s="34">
        <v>2662807</v>
      </c>
      <c r="G11" s="34">
        <v>2331299</v>
      </c>
      <c r="H11" s="35"/>
      <c r="I11" s="35"/>
      <c r="J11" s="35" t="s">
        <v>10</v>
      </c>
      <c r="K11" s="33"/>
      <c r="L11" s="34">
        <v>318219</v>
      </c>
      <c r="M11" s="34">
        <v>305789</v>
      </c>
      <c r="N11" s="34">
        <v>381265</v>
      </c>
      <c r="O11" s="34">
        <v>310991</v>
      </c>
    </row>
    <row r="12" spans="1:16" ht="12" customHeight="1" x14ac:dyDescent="0.2">
      <c r="B12" s="32" t="s">
        <v>11</v>
      </c>
      <c r="C12" s="33">
        <v>8</v>
      </c>
      <c r="D12" s="34">
        <v>136047</v>
      </c>
      <c r="E12" s="34">
        <v>5972</v>
      </c>
      <c r="F12" s="34">
        <v>136047</v>
      </c>
      <c r="G12" s="34">
        <v>5972</v>
      </c>
      <c r="H12" s="35"/>
      <c r="I12" s="35"/>
      <c r="J12" s="35" t="s">
        <v>175</v>
      </c>
      <c r="K12" s="36">
        <v>21</v>
      </c>
      <c r="L12" s="34">
        <v>697708</v>
      </c>
      <c r="M12" s="34">
        <v>958279</v>
      </c>
      <c r="N12" s="34">
        <v>1225701</v>
      </c>
      <c r="O12" s="34">
        <v>1437488</v>
      </c>
    </row>
    <row r="13" spans="1:16" ht="12" customHeight="1" x14ac:dyDescent="0.2">
      <c r="B13" s="32" t="s">
        <v>12</v>
      </c>
      <c r="C13" s="37" t="s">
        <v>176</v>
      </c>
      <c r="D13" s="34">
        <v>1156766</v>
      </c>
      <c r="E13" s="34">
        <v>1417914</v>
      </c>
      <c r="F13" s="34">
        <v>1973337</v>
      </c>
      <c r="G13" s="34">
        <v>1896954</v>
      </c>
      <c r="H13" s="35"/>
      <c r="I13" s="35"/>
      <c r="J13" s="35" t="s">
        <v>13</v>
      </c>
      <c r="K13" s="33">
        <v>9</v>
      </c>
      <c r="L13" s="34">
        <v>390854</v>
      </c>
      <c r="M13" s="34">
        <v>408483</v>
      </c>
      <c r="N13" s="34">
        <v>457479</v>
      </c>
      <c r="O13" s="34">
        <v>432762</v>
      </c>
      <c r="P13" s="38"/>
    </row>
    <row r="14" spans="1:16" ht="12" customHeight="1" x14ac:dyDescent="0.2">
      <c r="B14" s="32" t="s">
        <v>14</v>
      </c>
      <c r="C14" s="33"/>
      <c r="D14" s="34">
        <v>9492</v>
      </c>
      <c r="E14" s="34">
        <v>7214</v>
      </c>
      <c r="F14" s="34">
        <v>18956</v>
      </c>
      <c r="G14" s="34">
        <v>18545</v>
      </c>
      <c r="H14" s="35"/>
      <c r="I14" s="39"/>
      <c r="J14" s="35" t="s">
        <v>15</v>
      </c>
      <c r="K14" s="33" t="s">
        <v>177</v>
      </c>
      <c r="L14" s="34">
        <v>162566</v>
      </c>
      <c r="M14" s="34">
        <v>101993</v>
      </c>
      <c r="N14" s="34">
        <v>162588</v>
      </c>
      <c r="O14" s="34">
        <v>102014</v>
      </c>
      <c r="P14" s="38"/>
    </row>
    <row r="15" spans="1:16" ht="12" customHeight="1" x14ac:dyDescent="0.2">
      <c r="B15" s="40" t="s">
        <v>16</v>
      </c>
      <c r="C15" s="41"/>
      <c r="D15" s="43">
        <v>117645</v>
      </c>
      <c r="E15" s="43">
        <v>107948</v>
      </c>
      <c r="F15" s="43">
        <v>117645</v>
      </c>
      <c r="G15" s="34">
        <v>107948</v>
      </c>
      <c r="H15" s="35"/>
      <c r="I15" s="39"/>
      <c r="J15" s="35" t="s">
        <v>17</v>
      </c>
      <c r="K15" s="33" t="s">
        <v>177</v>
      </c>
      <c r="L15" s="34">
        <v>93781</v>
      </c>
      <c r="M15" s="34">
        <v>0</v>
      </c>
      <c r="N15" s="34">
        <v>93994</v>
      </c>
      <c r="O15" s="34">
        <v>3474</v>
      </c>
      <c r="P15" s="38"/>
    </row>
    <row r="16" spans="1:16" ht="12" customHeight="1" x14ac:dyDescent="0.2">
      <c r="B16" s="40" t="s">
        <v>18</v>
      </c>
      <c r="C16" s="42" t="s">
        <v>177</v>
      </c>
      <c r="D16" s="43">
        <v>39309</v>
      </c>
      <c r="E16" s="43">
        <v>159061</v>
      </c>
      <c r="F16" s="43">
        <v>44402</v>
      </c>
      <c r="G16" s="34">
        <v>159061</v>
      </c>
      <c r="H16" s="35"/>
      <c r="I16" s="35"/>
      <c r="J16" s="44" t="s">
        <v>178</v>
      </c>
      <c r="K16" s="42" t="s">
        <v>179</v>
      </c>
      <c r="L16" s="34">
        <v>281291</v>
      </c>
      <c r="M16" s="34">
        <v>43031</v>
      </c>
      <c r="N16" s="34">
        <f>+L16</f>
        <v>281291</v>
      </c>
      <c r="O16" s="34">
        <v>43031</v>
      </c>
      <c r="P16" s="38"/>
    </row>
    <row r="17" spans="1:16" ht="12" customHeight="1" x14ac:dyDescent="0.2">
      <c r="B17" s="40" t="s">
        <v>15</v>
      </c>
      <c r="C17" s="42" t="s">
        <v>177</v>
      </c>
      <c r="D17" s="43">
        <v>389911</v>
      </c>
      <c r="E17" s="34">
        <v>54709</v>
      </c>
      <c r="F17" s="43">
        <v>389957</v>
      </c>
      <c r="G17" s="34">
        <v>54717</v>
      </c>
      <c r="H17" s="35"/>
      <c r="I17" s="35"/>
      <c r="J17" s="35" t="s">
        <v>19</v>
      </c>
      <c r="K17" s="42">
        <v>18</v>
      </c>
      <c r="L17" s="34">
        <v>577319</v>
      </c>
      <c r="M17" s="34">
        <v>416477</v>
      </c>
      <c r="N17" s="34">
        <v>577332</v>
      </c>
      <c r="O17" s="34">
        <v>416477</v>
      </c>
      <c r="P17" s="38"/>
    </row>
    <row r="18" spans="1:16" ht="12" customHeight="1" x14ac:dyDescent="0.2">
      <c r="B18" s="40" t="s">
        <v>20</v>
      </c>
      <c r="C18" s="42">
        <v>10</v>
      </c>
      <c r="D18" s="34">
        <v>14121</v>
      </c>
      <c r="E18" s="34">
        <v>8086</v>
      </c>
      <c r="F18" s="34">
        <v>28950</v>
      </c>
      <c r="G18" s="34">
        <v>62561</v>
      </c>
      <c r="H18" s="35"/>
      <c r="I18" s="45"/>
      <c r="J18" s="45" t="s">
        <v>21</v>
      </c>
      <c r="K18" s="243"/>
      <c r="L18" s="34">
        <v>30274</v>
      </c>
      <c r="M18" s="34">
        <v>34596</v>
      </c>
      <c r="N18" s="34">
        <v>30369</v>
      </c>
      <c r="O18" s="34">
        <v>34669</v>
      </c>
      <c r="P18" s="38"/>
    </row>
    <row r="19" spans="1:16" ht="12" customHeight="1" x14ac:dyDescent="0.2">
      <c r="A19" s="46"/>
      <c r="B19" s="47" t="s">
        <v>22</v>
      </c>
      <c r="C19" s="244"/>
      <c r="D19" s="48">
        <v>110967</v>
      </c>
      <c r="E19" s="48">
        <v>113599</v>
      </c>
      <c r="F19" s="48">
        <v>110692</v>
      </c>
      <c r="G19" s="48">
        <v>113599</v>
      </c>
      <c r="H19" s="35"/>
      <c r="I19" s="45"/>
      <c r="J19" s="49" t="s">
        <v>23</v>
      </c>
      <c r="K19" s="245"/>
      <c r="L19" s="50">
        <v>239</v>
      </c>
      <c r="M19" s="34">
        <v>4739</v>
      </c>
      <c r="N19" s="34">
        <v>46339</v>
      </c>
      <c r="O19" s="34">
        <v>4739</v>
      </c>
      <c r="P19" s="38"/>
    </row>
    <row r="20" spans="1:16" ht="12" customHeight="1" x14ac:dyDescent="0.2">
      <c r="A20" s="51"/>
      <c r="B20" s="52"/>
      <c r="C20" s="246"/>
      <c r="D20" s="53">
        <f>SUM(D10:D19)</f>
        <v>4805910</v>
      </c>
      <c r="E20" s="53">
        <f>SUM(E10:E19)</f>
        <v>4307919</v>
      </c>
      <c r="F20" s="53">
        <f>SUM(F10:F19)</f>
        <v>7066406</v>
      </c>
      <c r="G20" s="53">
        <f>SUM(G10:G19)</f>
        <v>5739346</v>
      </c>
      <c r="H20" s="45"/>
      <c r="I20" s="45"/>
      <c r="J20" s="54"/>
      <c r="K20" s="247"/>
      <c r="L20" s="55">
        <f>SUM(L10:L19)</f>
        <v>2907901</v>
      </c>
      <c r="M20" s="55">
        <f>SUM(M10:M19)</f>
        <v>2596129</v>
      </c>
      <c r="N20" s="55">
        <f>SUM(N10:N19)</f>
        <v>3612008</v>
      </c>
      <c r="O20" s="55">
        <f>SUM(O10:O19)</f>
        <v>3108387</v>
      </c>
      <c r="P20" s="38"/>
    </row>
    <row r="21" spans="1:16" ht="6" customHeight="1" x14ac:dyDescent="0.2">
      <c r="A21" s="51"/>
      <c r="B21" s="52"/>
      <c r="C21" s="246"/>
      <c r="D21" s="53"/>
      <c r="E21" s="53"/>
      <c r="F21" s="53"/>
      <c r="G21" s="53"/>
      <c r="H21" s="45"/>
      <c r="I21" s="45"/>
      <c r="J21" s="56"/>
      <c r="K21" s="248"/>
      <c r="L21" s="53"/>
      <c r="M21" s="53"/>
      <c r="N21" s="53"/>
      <c r="O21" s="53"/>
      <c r="P21" s="38"/>
    </row>
    <row r="22" spans="1:16" ht="12" customHeight="1" x14ac:dyDescent="0.2">
      <c r="B22" s="3" t="s">
        <v>24</v>
      </c>
      <c r="C22" s="42">
        <v>13</v>
      </c>
      <c r="D22" s="34">
        <v>0</v>
      </c>
      <c r="E22" s="34">
        <v>8123</v>
      </c>
      <c r="F22" s="34">
        <v>97183</v>
      </c>
      <c r="G22" s="34">
        <v>8123</v>
      </c>
      <c r="H22" s="35"/>
      <c r="I22" s="57"/>
      <c r="J22" s="57"/>
      <c r="K22" s="243"/>
      <c r="L22" s="58"/>
      <c r="M22" s="58"/>
      <c r="N22" s="58"/>
      <c r="O22" s="58"/>
      <c r="P22" s="59"/>
    </row>
    <row r="23" spans="1:16" ht="6" customHeight="1" x14ac:dyDescent="0.2">
      <c r="A23" s="3"/>
      <c r="B23" s="57"/>
      <c r="C23" s="249"/>
      <c r="D23" s="44"/>
      <c r="E23" s="44"/>
      <c r="F23" s="44"/>
      <c r="G23" s="44"/>
      <c r="H23" s="35"/>
      <c r="I23" s="57"/>
      <c r="J23" s="57"/>
      <c r="K23" s="41"/>
      <c r="L23" s="44"/>
      <c r="M23" s="44"/>
      <c r="N23" s="44"/>
      <c r="P23" s="59"/>
    </row>
    <row r="24" spans="1:16" ht="12" customHeight="1" x14ac:dyDescent="0.2">
      <c r="A24" s="60"/>
      <c r="B24" s="61"/>
      <c r="C24" s="250"/>
      <c r="D24" s="62">
        <f>D20+D22</f>
        <v>4805910</v>
      </c>
      <c r="E24" s="55">
        <f>E20+E22</f>
        <v>4316042</v>
      </c>
      <c r="F24" s="55">
        <f>F20+F22</f>
        <v>7163589</v>
      </c>
      <c r="G24" s="55">
        <f>G20+G22</f>
        <v>5747469</v>
      </c>
      <c r="H24" s="35"/>
      <c r="I24" s="57"/>
      <c r="J24" s="57"/>
      <c r="K24" s="41"/>
      <c r="L24" s="44"/>
      <c r="M24" s="44"/>
      <c r="N24" s="44"/>
    </row>
    <row r="25" spans="1:16" ht="12" customHeight="1" x14ac:dyDescent="0.2">
      <c r="B25" s="44"/>
      <c r="C25" s="41"/>
      <c r="D25" s="44"/>
      <c r="E25" s="44"/>
      <c r="F25" s="44"/>
      <c r="G25" s="44"/>
      <c r="H25" s="35"/>
      <c r="I25" s="63" t="s">
        <v>25</v>
      </c>
      <c r="J25" s="64"/>
      <c r="K25" s="243"/>
      <c r="L25" s="58"/>
      <c r="M25" s="58"/>
      <c r="N25" s="58"/>
      <c r="O25" s="58"/>
    </row>
    <row r="26" spans="1:16" ht="12" customHeight="1" x14ac:dyDescent="0.2">
      <c r="B26" s="44"/>
      <c r="C26" s="41"/>
      <c r="D26" s="44"/>
      <c r="E26" s="44"/>
      <c r="F26" s="44"/>
      <c r="G26" s="44"/>
      <c r="H26" s="35"/>
      <c r="I26" s="45"/>
      <c r="J26" s="45" t="s">
        <v>8</v>
      </c>
      <c r="K26" s="42">
        <v>20</v>
      </c>
      <c r="L26" s="34">
        <v>5426285</v>
      </c>
      <c r="M26" s="34">
        <v>6527700</v>
      </c>
      <c r="N26" s="34">
        <v>5426285</v>
      </c>
      <c r="O26" s="34">
        <v>6527700</v>
      </c>
    </row>
    <row r="27" spans="1:16" ht="12" customHeight="1" x14ac:dyDescent="0.2">
      <c r="A27" s="65" t="s">
        <v>25</v>
      </c>
      <c r="B27" s="57"/>
      <c r="C27" s="70"/>
      <c r="D27" s="66"/>
      <c r="E27" s="66"/>
      <c r="F27" s="58"/>
      <c r="G27" s="58"/>
      <c r="H27" s="35"/>
      <c r="I27" s="45"/>
      <c r="J27" s="45" t="s">
        <v>10</v>
      </c>
      <c r="K27" s="42"/>
      <c r="L27" s="34">
        <v>57335</v>
      </c>
      <c r="M27" s="34">
        <v>44132</v>
      </c>
      <c r="N27" s="34">
        <v>57335</v>
      </c>
      <c r="O27" s="34">
        <v>44132</v>
      </c>
    </row>
    <row r="28" spans="1:16" ht="12" customHeight="1" x14ac:dyDescent="0.2">
      <c r="A28" s="67" t="s">
        <v>26</v>
      </c>
      <c r="B28" s="57"/>
      <c r="C28" s="72"/>
      <c r="D28" s="66"/>
      <c r="E28" s="66"/>
      <c r="F28" s="58"/>
      <c r="G28" s="58"/>
      <c r="H28" s="35"/>
      <c r="I28" s="45"/>
      <c r="J28" s="35" t="s">
        <v>175</v>
      </c>
      <c r="K28" s="68">
        <v>21</v>
      </c>
      <c r="L28" s="34">
        <v>2585734</v>
      </c>
      <c r="M28" s="34">
        <v>2853741</v>
      </c>
      <c r="N28" s="34">
        <v>4353176</v>
      </c>
      <c r="O28" s="34">
        <v>4558997</v>
      </c>
    </row>
    <row r="29" spans="1:16" ht="12" customHeight="1" x14ac:dyDescent="0.2">
      <c r="A29" s="3"/>
      <c r="B29" s="69" t="s">
        <v>9</v>
      </c>
      <c r="C29" s="70" t="str">
        <f>+C11</f>
        <v>7.2</v>
      </c>
      <c r="D29" s="34">
        <v>61824</v>
      </c>
      <c r="E29" s="34">
        <v>60652</v>
      </c>
      <c r="F29" s="34">
        <v>61824</v>
      </c>
      <c r="G29" s="34">
        <f>+E29</f>
        <v>60652</v>
      </c>
      <c r="H29" s="35"/>
      <c r="I29" s="45"/>
      <c r="J29" s="45" t="s">
        <v>27</v>
      </c>
      <c r="K29" s="42" t="s">
        <v>180</v>
      </c>
      <c r="L29" s="34">
        <v>293647</v>
      </c>
      <c r="M29" s="34">
        <v>214374</v>
      </c>
      <c r="N29" s="34">
        <v>293647</v>
      </c>
      <c r="O29" s="34">
        <v>214374</v>
      </c>
    </row>
    <row r="30" spans="1:16" ht="12" customHeight="1" x14ac:dyDescent="0.2">
      <c r="A30" s="3"/>
      <c r="B30" s="69" t="s">
        <v>12</v>
      </c>
      <c r="C30" s="37" t="s">
        <v>176</v>
      </c>
      <c r="D30" s="34">
        <v>349464</v>
      </c>
      <c r="E30" s="34">
        <v>14791</v>
      </c>
      <c r="F30" s="34">
        <v>2085646</v>
      </c>
      <c r="G30" s="34">
        <v>1696575</v>
      </c>
      <c r="H30" s="35"/>
      <c r="I30" s="45"/>
      <c r="J30" s="45" t="s">
        <v>13</v>
      </c>
      <c r="K30" s="42">
        <v>9</v>
      </c>
      <c r="L30" s="34">
        <v>166127</v>
      </c>
      <c r="M30" s="34">
        <v>145115</v>
      </c>
      <c r="N30" s="34">
        <v>166127</v>
      </c>
      <c r="O30" s="34">
        <v>145115</v>
      </c>
    </row>
    <row r="31" spans="1:16" ht="12" customHeight="1" x14ac:dyDescent="0.2">
      <c r="A31" s="3"/>
      <c r="B31" s="69" t="s">
        <v>28</v>
      </c>
      <c r="C31" s="70" t="s">
        <v>181</v>
      </c>
      <c r="D31" s="34">
        <v>681770</v>
      </c>
      <c r="E31" s="34">
        <v>792403</v>
      </c>
      <c r="F31" s="34">
        <f>+D31</f>
        <v>681770</v>
      </c>
      <c r="G31" s="34">
        <f t="shared" ref="G31:G34" si="1">+E31</f>
        <v>792403</v>
      </c>
      <c r="H31" s="35"/>
      <c r="I31" s="64"/>
      <c r="J31" s="45" t="s">
        <v>23</v>
      </c>
      <c r="K31" s="42"/>
      <c r="L31" s="34">
        <v>3990</v>
      </c>
      <c r="M31" s="34">
        <v>4230</v>
      </c>
      <c r="N31" s="34">
        <v>3990</v>
      </c>
      <c r="O31" s="34">
        <v>4230</v>
      </c>
    </row>
    <row r="32" spans="1:16" ht="12" customHeight="1" x14ac:dyDescent="0.2">
      <c r="A32" s="3"/>
      <c r="B32" s="69" t="s">
        <v>29</v>
      </c>
      <c r="C32" s="71" t="s">
        <v>182</v>
      </c>
      <c r="D32" s="34">
        <v>207297</v>
      </c>
      <c r="E32" s="34">
        <v>206068</v>
      </c>
      <c r="F32" s="34">
        <v>207297</v>
      </c>
      <c r="G32" s="34">
        <f t="shared" si="1"/>
        <v>206068</v>
      </c>
      <c r="H32" s="35"/>
      <c r="I32" s="64"/>
      <c r="J32" s="45" t="s">
        <v>30</v>
      </c>
      <c r="K32" s="42">
        <v>19</v>
      </c>
      <c r="L32" s="34">
        <v>1067397</v>
      </c>
      <c r="M32" s="34">
        <v>1729667</v>
      </c>
      <c r="N32" s="34">
        <f>+L32</f>
        <v>1067397</v>
      </c>
      <c r="O32" s="34">
        <v>1729667</v>
      </c>
    </row>
    <row r="33" spans="1:16" ht="12" customHeight="1" x14ac:dyDescent="0.2">
      <c r="A33" s="3"/>
      <c r="B33" s="69" t="s">
        <v>14</v>
      </c>
      <c r="C33" s="72"/>
      <c r="D33" s="34">
        <v>186</v>
      </c>
      <c r="E33" s="34">
        <v>186</v>
      </c>
      <c r="F33" s="34">
        <v>186</v>
      </c>
      <c r="G33" s="34">
        <f t="shared" si="1"/>
        <v>186</v>
      </c>
      <c r="H33" s="35"/>
      <c r="I33" s="45"/>
      <c r="J33" s="45" t="s">
        <v>15</v>
      </c>
      <c r="K33" s="33" t="s">
        <v>177</v>
      </c>
      <c r="L33" s="34">
        <v>42213</v>
      </c>
      <c r="M33" s="34">
        <v>46333</v>
      </c>
      <c r="N33" s="34">
        <v>42213</v>
      </c>
      <c r="O33" s="34">
        <v>46333</v>
      </c>
    </row>
    <row r="34" spans="1:16" x14ac:dyDescent="0.2">
      <c r="A34" s="3"/>
      <c r="B34" s="69" t="s">
        <v>31</v>
      </c>
      <c r="C34" s="70">
        <v>12</v>
      </c>
      <c r="D34" s="34">
        <v>43902</v>
      </c>
      <c r="E34" s="34">
        <v>77431</v>
      </c>
      <c r="F34" s="34">
        <v>43902</v>
      </c>
      <c r="G34" s="34">
        <f t="shared" si="1"/>
        <v>77431</v>
      </c>
      <c r="H34" s="35"/>
      <c r="I34" s="45"/>
      <c r="J34" s="45" t="s">
        <v>21</v>
      </c>
      <c r="K34" s="251"/>
      <c r="L34" s="50">
        <v>14916</v>
      </c>
      <c r="M34" s="34">
        <v>14791</v>
      </c>
      <c r="N34" s="50">
        <v>14916</v>
      </c>
      <c r="O34" s="34">
        <v>14791</v>
      </c>
    </row>
    <row r="35" spans="1:16" ht="12" customHeight="1" x14ac:dyDescent="0.2">
      <c r="A35" s="60"/>
      <c r="B35" s="61"/>
      <c r="C35" s="250"/>
      <c r="D35" s="55">
        <f>SUM(D29:D34)</f>
        <v>1344443</v>
      </c>
      <c r="E35" s="55">
        <f>SUM(E29:E34)</f>
        <v>1151531</v>
      </c>
      <c r="F35" s="55">
        <f>SUM(F29:F34)</f>
        <v>3080625</v>
      </c>
      <c r="G35" s="55">
        <f>SUM(G29:G34)</f>
        <v>2833315</v>
      </c>
      <c r="H35" s="35"/>
      <c r="I35" s="73"/>
      <c r="J35" s="54"/>
      <c r="K35" s="247"/>
      <c r="L35" s="74">
        <f>SUM(L26:L34)</f>
        <v>9657644</v>
      </c>
      <c r="M35" s="74">
        <f>SUM(M26:M34)</f>
        <v>11580083</v>
      </c>
      <c r="N35" s="74">
        <f>SUM(N26:N34)</f>
        <v>11425086</v>
      </c>
      <c r="O35" s="74">
        <f>SUM(O26:O34)</f>
        <v>13285339</v>
      </c>
    </row>
    <row r="36" spans="1:16" ht="12" customHeight="1" x14ac:dyDescent="0.2">
      <c r="A36" s="3"/>
      <c r="B36" s="57"/>
      <c r="C36" s="249"/>
      <c r="D36" s="64"/>
      <c r="E36" s="64"/>
      <c r="F36" s="64"/>
      <c r="G36" s="64"/>
      <c r="H36" s="35"/>
      <c r="I36" s="45"/>
      <c r="J36" s="45"/>
      <c r="K36" s="245"/>
      <c r="L36" s="75"/>
      <c r="M36" s="75"/>
      <c r="N36" s="75"/>
      <c r="O36" s="75"/>
    </row>
    <row r="37" spans="1:16" ht="12" customHeight="1" x14ac:dyDescent="0.2">
      <c r="A37" s="3"/>
      <c r="B37" s="44"/>
      <c r="C37" s="41"/>
      <c r="D37" s="44"/>
      <c r="E37" s="44"/>
      <c r="F37" s="44"/>
      <c r="G37" s="44"/>
      <c r="H37" s="35"/>
      <c r="I37" s="63" t="s">
        <v>32</v>
      </c>
      <c r="J37" s="64"/>
      <c r="K37" s="245"/>
      <c r="L37" s="76"/>
      <c r="M37" s="76"/>
      <c r="N37" s="76"/>
      <c r="O37" s="76"/>
    </row>
    <row r="38" spans="1:16" ht="12" customHeight="1" x14ac:dyDescent="0.2">
      <c r="A38" s="3"/>
      <c r="B38" s="69" t="s">
        <v>33</v>
      </c>
      <c r="C38" s="70">
        <v>14</v>
      </c>
      <c r="D38" s="34">
        <v>1648918</v>
      </c>
      <c r="E38" s="77">
        <v>1298596</v>
      </c>
      <c r="F38" s="34">
        <v>0</v>
      </c>
      <c r="G38" s="77">
        <v>0</v>
      </c>
      <c r="H38" s="35"/>
      <c r="I38" s="45"/>
      <c r="J38" s="45" t="s">
        <v>34</v>
      </c>
      <c r="K38" s="42">
        <v>22</v>
      </c>
      <c r="L38" s="34">
        <v>2846323</v>
      </c>
      <c r="M38" s="34">
        <v>3403344</v>
      </c>
      <c r="N38" s="34">
        <v>2846323</v>
      </c>
      <c r="O38" s="34">
        <v>3403344</v>
      </c>
    </row>
    <row r="39" spans="1:16" ht="12" customHeight="1" x14ac:dyDescent="0.2">
      <c r="A39" s="3"/>
      <c r="B39" s="69" t="s">
        <v>35</v>
      </c>
      <c r="C39" s="70" t="s">
        <v>183</v>
      </c>
      <c r="D39" s="34">
        <v>9644960</v>
      </c>
      <c r="E39" s="77">
        <v>10933469</v>
      </c>
      <c r="F39" s="34">
        <v>9671566</v>
      </c>
      <c r="G39" s="77">
        <v>11336368</v>
      </c>
      <c r="H39" s="35"/>
      <c r="I39" s="45"/>
      <c r="J39" s="45" t="s">
        <v>36</v>
      </c>
      <c r="K39" s="42"/>
      <c r="L39" s="34">
        <v>1120425</v>
      </c>
      <c r="M39" s="34">
        <v>243015</v>
      </c>
      <c r="N39" s="34">
        <f>+L39</f>
        <v>1120425</v>
      </c>
      <c r="O39" s="34">
        <v>243015</v>
      </c>
    </row>
    <row r="40" spans="1:16" ht="12" customHeight="1" x14ac:dyDescent="0.2">
      <c r="A40" s="51"/>
      <c r="B40" s="69" t="s">
        <v>37</v>
      </c>
      <c r="C40" s="70"/>
      <c r="D40" s="34">
        <v>50640</v>
      </c>
      <c r="E40" s="77">
        <v>41721</v>
      </c>
      <c r="F40" s="34">
        <v>50640</v>
      </c>
      <c r="G40" s="77">
        <v>41721</v>
      </c>
      <c r="H40" s="35"/>
      <c r="I40" s="45"/>
      <c r="J40" s="45" t="s">
        <v>38</v>
      </c>
      <c r="K40" s="42"/>
      <c r="L40" s="78">
        <v>962578</v>
      </c>
      <c r="M40" s="78">
        <v>-81212</v>
      </c>
      <c r="N40" s="78">
        <f>+L40</f>
        <v>962578</v>
      </c>
      <c r="O40" s="78">
        <v>-81212</v>
      </c>
    </row>
    <row r="41" spans="1:16" ht="12" customHeight="1" x14ac:dyDescent="0.2">
      <c r="A41" s="3"/>
      <c r="B41" s="3"/>
      <c r="C41" s="3"/>
      <c r="D41" s="79"/>
      <c r="E41" s="79"/>
      <c r="F41" s="79"/>
      <c r="G41" s="79"/>
      <c r="H41" s="35"/>
      <c r="I41" s="45"/>
      <c r="J41" s="45"/>
      <c r="K41" s="80"/>
      <c r="L41" s="81"/>
      <c r="M41" s="78"/>
      <c r="N41" s="81"/>
      <c r="O41" s="78"/>
    </row>
    <row r="42" spans="1:16" ht="11.25" customHeight="1" x14ac:dyDescent="0.2">
      <c r="A42" s="60"/>
      <c r="B42" s="60"/>
      <c r="C42" s="60"/>
      <c r="D42" s="82">
        <f>D35+D38+D39+D40</f>
        <v>12688961</v>
      </c>
      <c r="E42" s="74">
        <f>E35+E38+E39+E40</f>
        <v>13425317</v>
      </c>
      <c r="F42" s="74">
        <f>F35+F38+F39+F40</f>
        <v>12802831</v>
      </c>
      <c r="G42" s="74">
        <f>G35+G38+G39+G40</f>
        <v>14211404</v>
      </c>
      <c r="H42" s="79"/>
      <c r="I42" s="83"/>
      <c r="J42" s="84"/>
      <c r="K42" s="84"/>
      <c r="L42" s="74">
        <f>SUM(L38:L41)</f>
        <v>4929326</v>
      </c>
      <c r="M42" s="74">
        <f>SUM(M38:M41)</f>
        <v>3565147</v>
      </c>
      <c r="N42" s="74">
        <f>SUM(N38:N41)</f>
        <v>4929326</v>
      </c>
      <c r="O42" s="74">
        <f>SUM(O38:O41)</f>
        <v>3565147</v>
      </c>
    </row>
    <row r="43" spans="1:16" ht="12.75" customHeight="1" x14ac:dyDescent="0.2">
      <c r="A43" s="85"/>
      <c r="B43" s="85"/>
      <c r="C43" s="85"/>
      <c r="D43" s="86"/>
      <c r="E43" s="86"/>
      <c r="F43" s="86"/>
      <c r="G43" s="86"/>
      <c r="H43" s="87"/>
      <c r="I43" s="86"/>
      <c r="J43" s="88"/>
      <c r="K43" s="88"/>
      <c r="L43" s="89"/>
      <c r="M43" s="89"/>
      <c r="N43" s="89"/>
      <c r="O43" s="89"/>
    </row>
    <row r="44" spans="1:16" ht="12.75" customHeight="1" x14ac:dyDescent="0.2">
      <c r="A44" s="90" t="s">
        <v>39</v>
      </c>
      <c r="B44" s="91"/>
      <c r="C44" s="91"/>
      <c r="D44" s="92">
        <f>D42+D24</f>
        <v>17494871</v>
      </c>
      <c r="E44" s="92">
        <f>E42+E24</f>
        <v>17741359</v>
      </c>
      <c r="F44" s="92">
        <f>F42+F24</f>
        <v>19966420</v>
      </c>
      <c r="G44" s="92">
        <f>G42+G24</f>
        <v>19958873</v>
      </c>
      <c r="H44" s="87"/>
      <c r="I44" s="90" t="s">
        <v>39</v>
      </c>
      <c r="J44" s="91"/>
      <c r="K44" s="93"/>
      <c r="L44" s="92">
        <f>L42+L35+L20</f>
        <v>17494871</v>
      </c>
      <c r="M44" s="92">
        <f>M42+M35+M20</f>
        <v>17741359</v>
      </c>
      <c r="N44" s="92">
        <f>N42+N35+N20</f>
        <v>19966420</v>
      </c>
      <c r="O44" s="92">
        <f>O42+O35+O20</f>
        <v>19958873</v>
      </c>
    </row>
    <row r="45" spans="1:16" ht="6" customHeight="1" x14ac:dyDescent="0.2">
      <c r="A45" s="94"/>
      <c r="B45" s="94"/>
      <c r="C45" s="94"/>
      <c r="D45" s="94"/>
      <c r="E45" s="94"/>
      <c r="F45" s="94"/>
      <c r="G45" s="94"/>
      <c r="H45" s="95"/>
      <c r="L45" s="96"/>
      <c r="M45" s="96">
        <f>M44-E44</f>
        <v>0</v>
      </c>
      <c r="N45" s="96"/>
      <c r="O45" s="96">
        <f>O44-G44</f>
        <v>0</v>
      </c>
      <c r="P45" s="97"/>
    </row>
    <row r="46" spans="1:16" ht="9" customHeight="1" x14ac:dyDescent="0.2">
      <c r="A46" s="98" t="s">
        <v>40</v>
      </c>
      <c r="B46" s="98"/>
      <c r="C46" s="98"/>
      <c r="D46" s="98"/>
      <c r="E46" s="98"/>
      <c r="F46" s="98"/>
      <c r="G46" s="98"/>
      <c r="I46" s="98"/>
      <c r="J46" s="98"/>
      <c r="K46" s="98"/>
      <c r="L46" s="98"/>
      <c r="M46" s="98"/>
      <c r="N46" s="98"/>
      <c r="O46" s="98"/>
    </row>
    <row r="47" spans="1:16" s="101" customFormat="1" x14ac:dyDescent="0.2">
      <c r="A47" s="4"/>
      <c r="B47" s="4"/>
      <c r="C47" s="4"/>
      <c r="D47" s="4"/>
      <c r="E47" s="4"/>
      <c r="F47" s="4"/>
      <c r="G47" s="4"/>
      <c r="H47" s="98"/>
      <c r="I47" s="57"/>
      <c r="J47" s="57"/>
      <c r="K47" s="57"/>
      <c r="L47" s="99"/>
      <c r="M47" s="100"/>
      <c r="N47" s="99"/>
      <c r="O47" s="100"/>
    </row>
    <row r="48" spans="1:16" x14ac:dyDescent="0.2">
      <c r="D48" s="102"/>
      <c r="E48" s="102"/>
      <c r="G48" s="97"/>
      <c r="H48" s="57"/>
    </row>
    <row r="51" spans="2:2" x14ac:dyDescent="0.2">
      <c r="B51" s="32"/>
    </row>
    <row r="53" spans="2:2" ht="12.75" customHeight="1" x14ac:dyDescent="0.2">
      <c r="B53" s="32"/>
    </row>
    <row r="54" spans="2:2" x14ac:dyDescent="0.2">
      <c r="B54" s="32"/>
    </row>
    <row r="55" spans="2:2" ht="12.75" customHeight="1" x14ac:dyDescent="0.2">
      <c r="B55" s="32"/>
    </row>
    <row r="56" spans="2:2" ht="12.75" customHeight="1" x14ac:dyDescent="0.2">
      <c r="B56" s="32"/>
    </row>
    <row r="57" spans="2:2" ht="12.75" customHeight="1" x14ac:dyDescent="0.2">
      <c r="B57" s="32"/>
    </row>
    <row r="58" spans="2:2" ht="12.75" customHeight="1" x14ac:dyDescent="0.2">
      <c r="B58" s="32"/>
    </row>
    <row r="59" spans="2:2" ht="12.75" customHeight="1" x14ac:dyDescent="0.2">
      <c r="B59" s="32"/>
    </row>
    <row r="60" spans="2:2" ht="12.75" customHeight="1" x14ac:dyDescent="0.2">
      <c r="B60" s="32"/>
    </row>
    <row r="61" spans="2:2" ht="12.75" customHeight="1" x14ac:dyDescent="0.2"/>
    <row r="62" spans="2:2" ht="12.75" customHeight="1" x14ac:dyDescent="0.2">
      <c r="B62" s="32"/>
    </row>
    <row r="64" spans="2:2" ht="12.75" customHeight="1" x14ac:dyDescent="0.2">
      <c r="B64" s="32"/>
    </row>
    <row r="65" spans="2:2" x14ac:dyDescent="0.2">
      <c r="B65" s="32"/>
    </row>
    <row r="66" spans="2:2" ht="12.75" customHeight="1" x14ac:dyDescent="0.2">
      <c r="B66" s="32"/>
    </row>
    <row r="67" spans="2:2" ht="12.75" customHeight="1" x14ac:dyDescent="0.2">
      <c r="B67" s="32"/>
    </row>
    <row r="68" spans="2:2" ht="12.75" customHeight="1" x14ac:dyDescent="0.2">
      <c r="B68" s="32"/>
    </row>
    <row r="69" spans="2:2" ht="12.75" customHeight="1" x14ac:dyDescent="0.2"/>
    <row r="70" spans="2:2" ht="12.75" customHeight="1" x14ac:dyDescent="0.2">
      <c r="B70" s="32"/>
    </row>
    <row r="71" spans="2:2" x14ac:dyDescent="0.2">
      <c r="B71" s="32"/>
    </row>
    <row r="72" spans="2:2" ht="12.75" customHeight="1" x14ac:dyDescent="0.2">
      <c r="B72" s="32"/>
    </row>
    <row r="73" spans="2:2" ht="12.75" customHeight="1" x14ac:dyDescent="0.2"/>
    <row r="74" spans="2:2" ht="12.75" customHeight="1" x14ac:dyDescent="0.2"/>
  </sheetData>
  <pageMargins left="0.51181102362204722" right="0.51181102362204722" top="0.78740157480314965" bottom="0.78740157480314965" header="0.31496062992125984" footer="0.31496062992125984"/>
  <pageSetup paperSize="9" scale="69" orientation="landscape" r:id="rId1"/>
  <headerFooter>
    <oddHeader>&amp;R&amp;"Calibri"&amp;14&amp;K0078D7NP-1&amp;1#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38"/>
  <sheetViews>
    <sheetView showGridLines="0" workbookViewId="0">
      <selection activeCell="B3" sqref="B3"/>
    </sheetView>
  </sheetViews>
  <sheetFormatPr defaultColWidth="9.140625" defaultRowHeight="12.75" x14ac:dyDescent="0.2"/>
  <cols>
    <col min="1" max="1" width="1.85546875" style="4" customWidth="1"/>
    <col min="2" max="2" width="45.5703125" style="4" customWidth="1"/>
    <col min="3" max="3" width="9.140625" style="4"/>
    <col min="4" max="4" width="2.42578125" style="4" customWidth="1"/>
    <col min="5" max="5" width="10.5703125" style="4" bestFit="1" customWidth="1"/>
    <col min="6" max="6" width="13.7109375" style="4" bestFit="1" customWidth="1"/>
    <col min="7" max="7" width="10.5703125" style="4" bestFit="1" customWidth="1"/>
    <col min="8" max="8" width="12.7109375" style="4" bestFit="1" customWidth="1"/>
    <col min="9" max="16384" width="9.140625" style="4"/>
  </cols>
  <sheetData>
    <row r="1" spans="1:8" ht="21" x14ac:dyDescent="0.35">
      <c r="A1" s="237" t="s">
        <v>163</v>
      </c>
    </row>
    <row r="2" spans="1:8" ht="21" x14ac:dyDescent="0.35">
      <c r="A2" s="237" t="s">
        <v>164</v>
      </c>
    </row>
    <row r="3" spans="1:8" ht="18.75" x14ac:dyDescent="0.3">
      <c r="A3" s="238" t="s">
        <v>167</v>
      </c>
    </row>
    <row r="4" spans="1:8" ht="15" x14ac:dyDescent="0.3">
      <c r="A4" s="239" t="s">
        <v>166</v>
      </c>
    </row>
    <row r="5" spans="1:8" ht="6.75" customHeight="1" x14ac:dyDescent="0.2">
      <c r="A5" s="46"/>
      <c r="B5" s="46"/>
      <c r="C5" s="46"/>
      <c r="D5" s="46"/>
      <c r="E5" s="46"/>
      <c r="F5" s="46"/>
      <c r="G5" s="46"/>
      <c r="H5" s="46"/>
    </row>
    <row r="6" spans="1:8" ht="15" x14ac:dyDescent="0.25">
      <c r="A6" s="3"/>
      <c r="B6" s="10"/>
      <c r="C6" s="10"/>
      <c r="D6" s="10"/>
      <c r="E6" s="252"/>
      <c r="F6" s="154" t="s">
        <v>1</v>
      </c>
      <c r="G6" s="252"/>
      <c r="H6" s="154" t="s">
        <v>2</v>
      </c>
    </row>
    <row r="7" spans="1:8" x14ac:dyDescent="0.2">
      <c r="A7" s="103"/>
      <c r="B7" s="253" t="s">
        <v>41</v>
      </c>
      <c r="C7" s="104" t="s">
        <v>42</v>
      </c>
      <c r="D7" s="156"/>
      <c r="E7" s="159" t="s">
        <v>172</v>
      </c>
      <c r="F7" s="159" t="s">
        <v>5</v>
      </c>
      <c r="G7" s="159" t="s">
        <v>172</v>
      </c>
      <c r="H7" s="159" t="s">
        <v>5</v>
      </c>
    </row>
    <row r="8" spans="1:8" x14ac:dyDescent="0.2">
      <c r="B8" s="32"/>
      <c r="C8" s="106"/>
      <c r="E8" s="106"/>
      <c r="F8" s="106"/>
      <c r="G8" s="106"/>
      <c r="H8" s="106"/>
    </row>
    <row r="9" spans="1:8" x14ac:dyDescent="0.2">
      <c r="B9" s="32"/>
    </row>
    <row r="10" spans="1:8" x14ac:dyDescent="0.2">
      <c r="A10" s="30" t="s">
        <v>43</v>
      </c>
      <c r="C10" s="33">
        <v>23</v>
      </c>
      <c r="E10" s="144">
        <v>7495815</v>
      </c>
      <c r="F10" s="144">
        <v>7189079</v>
      </c>
      <c r="G10" s="144">
        <v>8071763</v>
      </c>
      <c r="H10" s="144">
        <v>7687403</v>
      </c>
    </row>
    <row r="11" spans="1:8" x14ac:dyDescent="0.2">
      <c r="A11" s="110" t="s">
        <v>44</v>
      </c>
      <c r="B11" s="85"/>
      <c r="C11" s="111">
        <v>24</v>
      </c>
      <c r="D11" s="85"/>
      <c r="E11" s="137">
        <v>-4499559</v>
      </c>
      <c r="F11" s="137">
        <v>-4718772</v>
      </c>
      <c r="G11" s="137">
        <v>-5026613</v>
      </c>
      <c r="H11" s="137">
        <v>-5198779</v>
      </c>
    </row>
    <row r="12" spans="1:8" x14ac:dyDescent="0.2">
      <c r="A12" s="114" t="s">
        <v>45</v>
      </c>
      <c r="B12" s="115"/>
      <c r="C12" s="254"/>
      <c r="D12" s="115"/>
      <c r="E12" s="255">
        <f>SUM(E10:E11)</f>
        <v>2996256</v>
      </c>
      <c r="F12" s="255">
        <f>SUM(F10:F11)</f>
        <v>2470307</v>
      </c>
      <c r="G12" s="255">
        <f>SUM(G10:G11)</f>
        <v>3045150</v>
      </c>
      <c r="H12" s="255">
        <f>SUM(H10:H11)</f>
        <v>2488624</v>
      </c>
    </row>
    <row r="13" spans="1:8" x14ac:dyDescent="0.2">
      <c r="A13" s="32" t="s">
        <v>41</v>
      </c>
      <c r="C13" s="113"/>
      <c r="E13" s="256"/>
      <c r="F13" s="256"/>
      <c r="G13" s="256"/>
      <c r="H13" s="256"/>
    </row>
    <row r="14" spans="1:8" x14ac:dyDescent="0.2">
      <c r="A14" s="107" t="s">
        <v>184</v>
      </c>
      <c r="C14" s="113"/>
      <c r="E14" s="256"/>
      <c r="F14" s="256"/>
      <c r="G14" s="256"/>
      <c r="H14" s="256"/>
    </row>
    <row r="15" spans="1:8" x14ac:dyDescent="0.2">
      <c r="B15" s="32" t="s">
        <v>46</v>
      </c>
      <c r="C15" s="33">
        <v>24</v>
      </c>
      <c r="E15" s="144">
        <v>-36035</v>
      </c>
      <c r="F15" s="144">
        <v>-41613</v>
      </c>
      <c r="G15" s="144">
        <v>-36035</v>
      </c>
      <c r="H15" s="144">
        <v>-41613</v>
      </c>
    </row>
    <row r="16" spans="1:8" x14ac:dyDescent="0.2">
      <c r="B16" s="32" t="s">
        <v>47</v>
      </c>
      <c r="C16" s="33">
        <v>24</v>
      </c>
      <c r="E16" s="144">
        <v>-680435</v>
      </c>
      <c r="F16" s="144">
        <v>-782758</v>
      </c>
      <c r="G16" s="144">
        <v>-688400</v>
      </c>
      <c r="H16" s="144">
        <v>-789627</v>
      </c>
    </row>
    <row r="17" spans="1:8" x14ac:dyDescent="0.2">
      <c r="B17" s="32" t="s">
        <v>48</v>
      </c>
      <c r="C17" s="33">
        <v>24</v>
      </c>
      <c r="E17" s="144">
        <v>-152294</v>
      </c>
      <c r="F17" s="144">
        <v>-104506</v>
      </c>
      <c r="G17" s="144">
        <v>-152343</v>
      </c>
      <c r="H17" s="144">
        <v>-104506</v>
      </c>
    </row>
    <row r="18" spans="1:8" x14ac:dyDescent="0.2">
      <c r="B18" s="32" t="s">
        <v>185</v>
      </c>
      <c r="C18" s="33"/>
      <c r="E18" s="144">
        <v>42555</v>
      </c>
      <c r="F18" s="144">
        <v>424931</v>
      </c>
      <c r="G18" s="144">
        <v>-276613</v>
      </c>
      <c r="H18" s="144">
        <v>424931</v>
      </c>
    </row>
    <row r="19" spans="1:8" x14ac:dyDescent="0.2">
      <c r="A19" s="85"/>
      <c r="B19" s="110" t="s">
        <v>186</v>
      </c>
      <c r="C19" s="111" t="s">
        <v>187</v>
      </c>
      <c r="D19" s="110"/>
      <c r="E19" s="144">
        <v>282223</v>
      </c>
      <c r="F19" s="144">
        <v>-211109</v>
      </c>
      <c r="G19" s="144">
        <v>522216</v>
      </c>
      <c r="H19" s="144">
        <v>-201425</v>
      </c>
    </row>
    <row r="20" spans="1:8" x14ac:dyDescent="0.2">
      <c r="B20" s="32" t="s">
        <v>41</v>
      </c>
      <c r="C20" s="33"/>
      <c r="D20" s="32"/>
      <c r="E20" s="257">
        <f>SUM(E15:E19)</f>
        <v>-543986</v>
      </c>
      <c r="F20" s="257">
        <f>SUM(F15:F19)</f>
        <v>-715055</v>
      </c>
      <c r="G20" s="257">
        <f>SUM(G15:G19)</f>
        <v>-631175</v>
      </c>
      <c r="H20" s="257">
        <f>SUM(H15:H19)</f>
        <v>-712240</v>
      </c>
    </row>
    <row r="21" spans="1:8" x14ac:dyDescent="0.2">
      <c r="A21" s="85"/>
      <c r="B21" s="110" t="s">
        <v>41</v>
      </c>
      <c r="C21" s="111"/>
      <c r="D21" s="110"/>
      <c r="E21" s="258"/>
      <c r="F21" s="258"/>
      <c r="G21" s="258"/>
      <c r="H21" s="258"/>
    </row>
    <row r="22" spans="1:8" x14ac:dyDescent="0.2">
      <c r="A22" s="114" t="s">
        <v>188</v>
      </c>
      <c r="B22" s="115"/>
      <c r="C22" s="116"/>
      <c r="D22" s="117"/>
      <c r="E22" s="255">
        <f>E12+E20</f>
        <v>2452270</v>
      </c>
      <c r="F22" s="255">
        <f t="shared" ref="F22:H22" si="0">F12+F20</f>
        <v>1755252</v>
      </c>
      <c r="G22" s="255">
        <f t="shared" si="0"/>
        <v>2413975</v>
      </c>
      <c r="H22" s="255">
        <f t="shared" si="0"/>
        <v>1776384</v>
      </c>
    </row>
    <row r="23" spans="1:8" x14ac:dyDescent="0.2">
      <c r="B23" s="30" t="s">
        <v>41</v>
      </c>
      <c r="C23" s="33"/>
      <c r="D23" s="32"/>
      <c r="E23" s="256"/>
      <c r="F23" s="256"/>
      <c r="G23" s="256"/>
      <c r="H23" s="256"/>
    </row>
    <row r="24" spans="1:8" x14ac:dyDescent="0.2">
      <c r="B24" s="32" t="s">
        <v>49</v>
      </c>
      <c r="C24" s="33">
        <v>26</v>
      </c>
      <c r="D24" s="32"/>
      <c r="E24" s="144">
        <v>61422</v>
      </c>
      <c r="F24" s="144">
        <v>108620</v>
      </c>
      <c r="G24" s="144">
        <v>211863</v>
      </c>
      <c r="H24" s="144">
        <v>257766</v>
      </c>
    </row>
    <row r="25" spans="1:8" x14ac:dyDescent="0.2">
      <c r="B25" s="32" t="s">
        <v>50</v>
      </c>
      <c r="C25" s="33">
        <v>26</v>
      </c>
      <c r="D25" s="32"/>
      <c r="E25" s="144">
        <v>-729729</v>
      </c>
      <c r="F25" s="144">
        <v>-919437</v>
      </c>
      <c r="G25" s="144">
        <v>-867214</v>
      </c>
      <c r="H25" s="144">
        <v>-1043204</v>
      </c>
    </row>
    <row r="26" spans="1:8" x14ac:dyDescent="0.2">
      <c r="B26" s="32" t="s">
        <v>51</v>
      </c>
      <c r="C26" s="33">
        <v>26</v>
      </c>
      <c r="D26" s="32"/>
      <c r="E26" s="144">
        <v>127636</v>
      </c>
      <c r="F26" s="144">
        <v>13860</v>
      </c>
      <c r="G26" s="144">
        <v>131398</v>
      </c>
      <c r="H26" s="144">
        <v>14198</v>
      </c>
    </row>
    <row r="27" spans="1:8" x14ac:dyDescent="0.2">
      <c r="B27" s="32" t="s">
        <v>41</v>
      </c>
      <c r="C27" s="113"/>
      <c r="E27" s="144"/>
      <c r="F27" s="144"/>
      <c r="G27" s="144"/>
      <c r="H27" s="144"/>
    </row>
    <row r="28" spans="1:8" x14ac:dyDescent="0.2">
      <c r="A28" s="65" t="s">
        <v>189</v>
      </c>
      <c r="C28" s="33">
        <v>14</v>
      </c>
      <c r="D28" s="30"/>
      <c r="E28" s="144">
        <v>-15849</v>
      </c>
      <c r="F28" s="144">
        <v>46631</v>
      </c>
      <c r="G28" s="144">
        <f>[1]Fonte!I89</f>
        <v>0</v>
      </c>
      <c r="H28" s="144">
        <f>[1]Fonte!L89</f>
        <v>0</v>
      </c>
    </row>
    <row r="29" spans="1:8" x14ac:dyDescent="0.2">
      <c r="A29" s="85"/>
      <c r="B29" s="110" t="s">
        <v>41</v>
      </c>
      <c r="C29" s="111"/>
      <c r="D29" s="110"/>
      <c r="E29" s="258"/>
      <c r="F29" s="258"/>
      <c r="G29" s="258"/>
      <c r="H29" s="258"/>
    </row>
    <row r="30" spans="1:8" x14ac:dyDescent="0.2">
      <c r="A30" s="114" t="s">
        <v>53</v>
      </c>
      <c r="B30" s="115"/>
      <c r="C30" s="116"/>
      <c r="D30" s="117"/>
      <c r="E30" s="255">
        <f>SUM(E22:E29)</f>
        <v>1895750</v>
      </c>
      <c r="F30" s="255">
        <f>SUM(F22:F29)</f>
        <v>1004926</v>
      </c>
      <c r="G30" s="255">
        <f>SUM(G22:G29)</f>
        <v>1890022</v>
      </c>
      <c r="H30" s="255">
        <f>SUM(H22:H29)</f>
        <v>1005144</v>
      </c>
    </row>
    <row r="31" spans="1:8" x14ac:dyDescent="0.2">
      <c r="A31" s="30"/>
      <c r="C31" s="33"/>
      <c r="D31" s="32"/>
      <c r="E31" s="256"/>
      <c r="F31" s="256"/>
      <c r="G31" s="256"/>
      <c r="H31" s="256"/>
    </row>
    <row r="32" spans="1:8" x14ac:dyDescent="0.2">
      <c r="A32" s="32" t="s">
        <v>54</v>
      </c>
      <c r="C32" s="33">
        <v>11</v>
      </c>
      <c r="E32" s="144">
        <v>-541912</v>
      </c>
      <c r="F32" s="144">
        <v>-212896</v>
      </c>
      <c r="G32" s="144">
        <v>-536184</v>
      </c>
      <c r="H32" s="144">
        <v>-213114</v>
      </c>
    </row>
    <row r="33" spans="1:8" x14ac:dyDescent="0.2">
      <c r="A33" s="32" t="s">
        <v>55</v>
      </c>
      <c r="C33" s="33">
        <v>11</v>
      </c>
      <c r="E33" s="144">
        <v>-40336</v>
      </c>
      <c r="F33" s="144">
        <v>-181381</v>
      </c>
      <c r="G33" s="144">
        <f>+E33</f>
        <v>-40336</v>
      </c>
      <c r="H33" s="144">
        <v>-181381</v>
      </c>
    </row>
    <row r="34" spans="1:8" x14ac:dyDescent="0.2">
      <c r="B34" s="32" t="s">
        <v>41</v>
      </c>
      <c r="C34" s="113"/>
      <c r="E34" s="206"/>
      <c r="F34" s="206"/>
      <c r="G34" s="206"/>
      <c r="H34" s="206"/>
    </row>
    <row r="35" spans="1:8" x14ac:dyDescent="0.2">
      <c r="A35" s="90" t="s">
        <v>190</v>
      </c>
      <c r="B35" s="120"/>
      <c r="C35" s="121"/>
      <c r="D35" s="120"/>
      <c r="E35" s="259">
        <f>E30+E32+E33</f>
        <v>1313502</v>
      </c>
      <c r="F35" s="259">
        <f>F30+F32+F33</f>
        <v>610649</v>
      </c>
      <c r="G35" s="259">
        <f>G30+G32+G33</f>
        <v>1313502</v>
      </c>
      <c r="H35" s="259">
        <f>H30+H32+H33</f>
        <v>610649</v>
      </c>
    </row>
    <row r="36" spans="1:8" x14ac:dyDescent="0.2">
      <c r="A36" s="260" t="s">
        <v>41</v>
      </c>
      <c r="B36" s="261"/>
      <c r="C36" s="262"/>
      <c r="D36" s="261"/>
      <c r="E36" s="263"/>
      <c r="F36" s="263"/>
      <c r="G36" s="263"/>
      <c r="H36" s="263"/>
    </row>
    <row r="37" spans="1:8" x14ac:dyDescent="0.2">
      <c r="A37" s="112" t="s">
        <v>56</v>
      </c>
      <c r="B37" s="85"/>
      <c r="C37" s="111" t="s">
        <v>191</v>
      </c>
      <c r="D37" s="85"/>
      <c r="E37" s="264">
        <f>+E35/E38</f>
        <v>0.38594452985064104</v>
      </c>
      <c r="F37" s="264">
        <f>+F35/F38</f>
        <v>0.17942617613735196</v>
      </c>
      <c r="G37" s="264">
        <f>+G35/G38</f>
        <v>0.38594452985064104</v>
      </c>
      <c r="H37" s="264">
        <f>+H35/H38</f>
        <v>0.17942617613735196</v>
      </c>
    </row>
    <row r="38" spans="1:8" x14ac:dyDescent="0.2">
      <c r="A38" s="65" t="s">
        <v>192</v>
      </c>
      <c r="B38" s="3"/>
      <c r="C38" s="119" t="s">
        <v>191</v>
      </c>
      <c r="D38" s="3"/>
      <c r="E38" s="265">
        <v>3403344</v>
      </c>
      <c r="F38" s="265">
        <v>3403344</v>
      </c>
      <c r="G38" s="265">
        <v>3403344</v>
      </c>
      <c r="H38" s="265">
        <v>3403344</v>
      </c>
    </row>
  </sheetData>
  <pageMargins left="0.51181102362204722" right="0.51181102362204722" top="0.78740157480314965" bottom="0.78740157480314965" header="0.31496062992125984" footer="0.31496062992125984"/>
  <pageSetup paperSize="9" scale="81" orientation="landscape" r:id="rId1"/>
  <headerFooter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26"/>
  <sheetViews>
    <sheetView showGridLines="0" workbookViewId="0">
      <selection activeCell="A12" sqref="A12"/>
    </sheetView>
  </sheetViews>
  <sheetFormatPr defaultColWidth="9.140625" defaultRowHeight="12.75" x14ac:dyDescent="0.2"/>
  <cols>
    <col min="1" max="1" width="1.85546875" style="4" customWidth="1"/>
    <col min="2" max="2" width="49.28515625" style="4" customWidth="1"/>
    <col min="3" max="3" width="6.42578125" style="4" bestFit="1" customWidth="1"/>
    <col min="4" max="11" width="12.28515625" style="4" customWidth="1"/>
    <col min="12" max="16384" width="9.140625" style="4"/>
  </cols>
  <sheetData>
    <row r="1" spans="1:11" ht="21" x14ac:dyDescent="0.35">
      <c r="A1" s="237" t="s">
        <v>163</v>
      </c>
    </row>
    <row r="2" spans="1:11" ht="21" x14ac:dyDescent="0.35">
      <c r="A2" s="237" t="s">
        <v>164</v>
      </c>
    </row>
    <row r="3" spans="1:11" ht="18.75" x14ac:dyDescent="0.3">
      <c r="A3" s="238" t="s">
        <v>168</v>
      </c>
    </row>
    <row r="4" spans="1:11" ht="15" x14ac:dyDescent="0.3">
      <c r="A4" s="239" t="s">
        <v>166</v>
      </c>
    </row>
    <row r="5" spans="1:1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">
      <c r="A6" s="3"/>
      <c r="B6" s="3"/>
      <c r="C6" s="3"/>
      <c r="D6" s="122"/>
      <c r="E6" s="122" t="s">
        <v>1</v>
      </c>
      <c r="F6" s="122"/>
      <c r="G6" s="122" t="s">
        <v>2</v>
      </c>
    </row>
    <row r="7" spans="1:11" x14ac:dyDescent="0.2">
      <c r="A7" s="123"/>
      <c r="B7" s="124"/>
      <c r="C7" s="125" t="s">
        <v>4</v>
      </c>
      <c r="D7" s="105" t="s">
        <v>172</v>
      </c>
      <c r="E7" s="105" t="s">
        <v>5</v>
      </c>
      <c r="F7" s="105" t="s">
        <v>172</v>
      </c>
      <c r="G7" s="105" t="s">
        <v>5</v>
      </c>
    </row>
    <row r="8" spans="1:11" x14ac:dyDescent="0.2">
      <c r="B8" s="126"/>
      <c r="C8" s="126"/>
      <c r="D8" s="126"/>
      <c r="E8" s="126"/>
      <c r="F8" s="126"/>
      <c r="G8" s="126"/>
    </row>
    <row r="9" spans="1:11" x14ac:dyDescent="0.2">
      <c r="A9" s="127" t="s">
        <v>190</v>
      </c>
      <c r="B9" s="85"/>
      <c r="C9" s="128"/>
      <c r="D9" s="129">
        <v>1313502</v>
      </c>
      <c r="E9" s="129">
        <v>610649</v>
      </c>
      <c r="F9" s="129">
        <v>1313502</v>
      </c>
      <c r="G9" s="129">
        <v>610649</v>
      </c>
    </row>
    <row r="10" spans="1:11" x14ac:dyDescent="0.2">
      <c r="A10" s="130"/>
      <c r="B10" s="3"/>
      <c r="C10" s="131"/>
      <c r="D10" s="131"/>
      <c r="E10" s="131"/>
      <c r="F10" s="131"/>
      <c r="G10" s="131"/>
    </row>
    <row r="11" spans="1:11" x14ac:dyDescent="0.2">
      <c r="A11" s="132" t="s">
        <v>57</v>
      </c>
      <c r="C11" s="133"/>
      <c r="D11" s="133"/>
      <c r="E11" s="134"/>
      <c r="F11" s="133"/>
      <c r="G11" s="134"/>
    </row>
    <row r="12" spans="1:11" x14ac:dyDescent="0.2">
      <c r="A12" s="135" t="s">
        <v>58</v>
      </c>
      <c r="C12" s="126"/>
      <c r="D12" s="126"/>
      <c r="E12" s="126"/>
      <c r="F12" s="126"/>
      <c r="G12" s="126"/>
    </row>
    <row r="13" spans="1:11" x14ac:dyDescent="0.2">
      <c r="A13" s="126"/>
      <c r="B13" s="4" t="s">
        <v>59</v>
      </c>
      <c r="C13" s="266">
        <v>19</v>
      </c>
      <c r="D13" s="126">
        <v>206755</v>
      </c>
      <c r="E13" s="126">
        <v>-220427</v>
      </c>
      <c r="F13" s="126">
        <v>206755</v>
      </c>
      <c r="G13" s="126">
        <v>-220427</v>
      </c>
    </row>
    <row r="14" spans="1:11" x14ac:dyDescent="0.2">
      <c r="A14" s="85"/>
      <c r="B14" s="136" t="s">
        <v>60</v>
      </c>
      <c r="C14" s="267"/>
      <c r="D14" s="137">
        <v>-70297</v>
      </c>
      <c r="E14" s="137">
        <v>74945</v>
      </c>
      <c r="F14" s="137">
        <v>-70297</v>
      </c>
      <c r="G14" s="137">
        <v>74945</v>
      </c>
    </row>
    <row r="15" spans="1:11" x14ac:dyDescent="0.2">
      <c r="A15" s="138"/>
      <c r="B15" s="138"/>
      <c r="C15" s="268"/>
      <c r="D15" s="139">
        <v>136458</v>
      </c>
      <c r="E15" s="139">
        <v>-145482</v>
      </c>
      <c r="F15" s="139">
        <v>136458</v>
      </c>
      <c r="G15" s="139">
        <v>-145482</v>
      </c>
    </row>
    <row r="16" spans="1:11" x14ac:dyDescent="0.2">
      <c r="B16" s="140"/>
      <c r="C16" s="143"/>
      <c r="D16" s="140"/>
      <c r="E16" s="140"/>
      <c r="F16" s="140"/>
      <c r="G16" s="140"/>
    </row>
    <row r="17" spans="1:7" x14ac:dyDescent="0.2">
      <c r="A17" s="126"/>
      <c r="B17" s="4" t="s">
        <v>61</v>
      </c>
      <c r="C17" s="266">
        <v>19</v>
      </c>
      <c r="D17" s="126">
        <v>541161</v>
      </c>
      <c r="E17" s="126">
        <v>-335889</v>
      </c>
      <c r="F17" s="126">
        <v>541161</v>
      </c>
      <c r="G17" s="126">
        <v>-335889</v>
      </c>
    </row>
    <row r="18" spans="1:7" x14ac:dyDescent="0.2">
      <c r="A18" s="141" t="s">
        <v>62</v>
      </c>
      <c r="C18" s="143"/>
      <c r="D18" s="140"/>
      <c r="E18" s="140"/>
      <c r="F18" s="140"/>
      <c r="G18" s="140"/>
    </row>
    <row r="19" spans="1:7" x14ac:dyDescent="0.2">
      <c r="B19" s="140"/>
      <c r="C19" s="143"/>
      <c r="D19" s="140"/>
      <c r="E19" s="140"/>
      <c r="F19" s="140"/>
      <c r="G19" s="140"/>
    </row>
    <row r="20" spans="1:7" x14ac:dyDescent="0.2">
      <c r="B20" s="140" t="s">
        <v>63</v>
      </c>
      <c r="C20" s="143"/>
      <c r="D20" s="140"/>
      <c r="E20" s="140"/>
      <c r="F20" s="140"/>
      <c r="G20" s="140"/>
    </row>
    <row r="21" spans="1:7" x14ac:dyDescent="0.2">
      <c r="B21" s="140" t="s">
        <v>64</v>
      </c>
      <c r="C21" s="142" t="s">
        <v>193</v>
      </c>
      <c r="D21" s="143">
        <v>366171</v>
      </c>
      <c r="E21" s="143">
        <v>46449</v>
      </c>
      <c r="F21" s="143">
        <v>366171</v>
      </c>
      <c r="G21" s="143">
        <v>46449</v>
      </c>
    </row>
    <row r="22" spans="1:7" x14ac:dyDescent="0.2">
      <c r="A22" s="3"/>
      <c r="B22" s="144" t="s">
        <v>65</v>
      </c>
      <c r="C22" s="269"/>
      <c r="D22" s="144"/>
      <c r="E22" s="144">
        <v>0</v>
      </c>
      <c r="F22" s="144"/>
      <c r="G22" s="144">
        <v>0</v>
      </c>
    </row>
    <row r="23" spans="1:7" x14ac:dyDescent="0.2">
      <c r="A23" s="85"/>
      <c r="B23" s="145"/>
      <c r="C23" s="270"/>
      <c r="D23" s="145"/>
      <c r="E23" s="146"/>
      <c r="F23" s="145"/>
      <c r="G23" s="146"/>
    </row>
    <row r="24" spans="1:7" x14ac:dyDescent="0.2">
      <c r="A24" s="147" t="s">
        <v>66</v>
      </c>
      <c r="B24" s="91"/>
      <c r="C24" s="148"/>
      <c r="D24" s="149">
        <v>2357292</v>
      </c>
      <c r="E24" s="149">
        <v>175727</v>
      </c>
      <c r="F24" s="149">
        <v>2357292</v>
      </c>
      <c r="G24" s="149">
        <v>175727</v>
      </c>
    </row>
    <row r="25" spans="1:7" x14ac:dyDescent="0.2">
      <c r="A25" s="150"/>
      <c r="B25" s="150"/>
      <c r="C25" s="150"/>
      <c r="D25" s="150"/>
      <c r="E25" s="150"/>
      <c r="F25" s="150"/>
      <c r="G25" s="150"/>
    </row>
    <row r="26" spans="1:7" x14ac:dyDescent="0.2">
      <c r="A26" s="175" t="s">
        <v>194</v>
      </c>
      <c r="B26" s="151"/>
      <c r="C26" s="151"/>
      <c r="D26" s="152"/>
      <c r="E26" s="152"/>
      <c r="F26" s="152"/>
      <c r="G26" s="152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38"/>
  <sheetViews>
    <sheetView showGridLines="0" topLeftCell="A16" workbookViewId="0">
      <selection activeCell="A16" sqref="A16"/>
    </sheetView>
  </sheetViews>
  <sheetFormatPr defaultColWidth="9.140625" defaultRowHeight="12.75" x14ac:dyDescent="0.2"/>
  <cols>
    <col min="1" max="1" width="57.7109375" style="4" customWidth="1"/>
    <col min="2" max="2" width="4.28515625" style="4" customWidth="1"/>
    <col min="3" max="3" width="1" style="4" customWidth="1"/>
    <col min="4" max="4" width="10.7109375" style="4" customWidth="1"/>
    <col min="5" max="5" width="1" style="4" customWidth="1"/>
    <col min="6" max="6" width="10.42578125" style="4" hidden="1" customWidth="1"/>
    <col min="7" max="7" width="0.7109375" style="4" hidden="1" customWidth="1"/>
    <col min="8" max="8" width="10.5703125" style="4" bestFit="1" customWidth="1"/>
    <col min="9" max="9" width="1" style="4" customWidth="1"/>
    <col min="10" max="10" width="5.140625" style="4" hidden="1" customWidth="1"/>
    <col min="11" max="11" width="7.85546875" style="4" hidden="1" customWidth="1"/>
    <col min="12" max="12" width="10.5703125" style="4" bestFit="1" customWidth="1"/>
    <col min="13" max="13" width="8.85546875" style="4" hidden="1" customWidth="1"/>
    <col min="14" max="14" width="11.5703125" style="4" bestFit="1" customWidth="1"/>
    <col min="15" max="15" width="5.28515625" style="4" hidden="1" customWidth="1"/>
    <col min="16" max="16" width="10.85546875" style="4" hidden="1" customWidth="1"/>
    <col min="17" max="17" width="5.28515625" style="4" hidden="1" customWidth="1"/>
    <col min="18" max="18" width="12" style="4" customWidth="1"/>
    <col min="19" max="19" width="1" style="4" customWidth="1"/>
    <col min="20" max="20" width="17.140625" style="4" customWidth="1"/>
    <col min="21" max="21" width="1" style="4" customWidth="1"/>
    <col min="22" max="22" width="11" style="4" customWidth="1"/>
    <col min="23" max="23" width="13.140625" style="4" bestFit="1" customWidth="1"/>
    <col min="24" max="25" width="9.140625" style="4"/>
    <col min="26" max="26" width="13.28515625" style="4" bestFit="1" customWidth="1"/>
    <col min="27" max="16384" width="9.140625" style="4"/>
  </cols>
  <sheetData>
    <row r="1" spans="1:22" ht="21" x14ac:dyDescent="0.35">
      <c r="A1" s="237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1" x14ac:dyDescent="0.35">
      <c r="A2" s="237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3">
      <c r="A3" s="238" t="s">
        <v>169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35">
      <c r="A4" s="240" t="s">
        <v>166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25.5" x14ac:dyDescent="0.2">
      <c r="A5" s="155"/>
      <c r="B5" s="156"/>
      <c r="C5" s="157"/>
      <c r="D5" s="156"/>
      <c r="E5" s="156"/>
      <c r="F5" s="158" t="s">
        <v>67</v>
      </c>
      <c r="G5" s="159"/>
      <c r="H5" s="160"/>
      <c r="I5" s="161" t="s">
        <v>36</v>
      </c>
      <c r="J5" s="162"/>
      <c r="K5" s="162"/>
      <c r="L5" s="162"/>
      <c r="M5" s="163"/>
      <c r="N5" s="163"/>
      <c r="O5" s="163"/>
      <c r="P5" s="163"/>
      <c r="Q5" s="159"/>
      <c r="R5" s="159"/>
      <c r="S5" s="159"/>
      <c r="T5" s="158" t="s">
        <v>38</v>
      </c>
      <c r="U5" s="159"/>
      <c r="V5" s="156"/>
    </row>
    <row r="6" spans="1:22" ht="51" x14ac:dyDescent="0.2">
      <c r="A6" s="155"/>
      <c r="B6" s="159" t="s">
        <v>4</v>
      </c>
      <c r="C6" s="164"/>
      <c r="D6" s="164" t="s">
        <v>34</v>
      </c>
      <c r="E6" s="159"/>
      <c r="F6" s="164" t="s">
        <v>68</v>
      </c>
      <c r="G6" s="159"/>
      <c r="H6" s="159" t="s">
        <v>69</v>
      </c>
      <c r="I6" s="159"/>
      <c r="J6" s="164" t="s">
        <v>70</v>
      </c>
      <c r="K6" s="164" t="s">
        <v>72</v>
      </c>
      <c r="L6" s="164" t="s">
        <v>68</v>
      </c>
      <c r="M6" s="159"/>
      <c r="N6" s="164" t="s">
        <v>71</v>
      </c>
      <c r="O6" s="159"/>
      <c r="P6" s="164" t="s">
        <v>72</v>
      </c>
      <c r="Q6" s="159"/>
      <c r="R6" s="164" t="s">
        <v>195</v>
      </c>
      <c r="S6" s="159"/>
      <c r="T6" s="164" t="s">
        <v>73</v>
      </c>
      <c r="U6" s="164"/>
      <c r="V6" s="159" t="s">
        <v>74</v>
      </c>
    </row>
    <row r="8" spans="1:22" x14ac:dyDescent="0.2">
      <c r="A8" s="176" t="s">
        <v>83</v>
      </c>
      <c r="B8" s="177"/>
      <c r="C8" s="178"/>
      <c r="D8" s="169">
        <v>3403344</v>
      </c>
      <c r="E8" s="169">
        <v>0</v>
      </c>
      <c r="F8" s="169">
        <v>0</v>
      </c>
      <c r="G8" s="169"/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-324602.90000000002</v>
      </c>
      <c r="S8" s="169">
        <v>0</v>
      </c>
      <c r="T8" s="169">
        <v>353710</v>
      </c>
      <c r="U8" s="169">
        <v>0</v>
      </c>
      <c r="V8" s="169">
        <v>3432450.9144376898</v>
      </c>
    </row>
    <row r="9" spans="1:22" x14ac:dyDescent="0.2">
      <c r="A9" s="32"/>
      <c r="B9" s="165"/>
      <c r="C9" s="29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</row>
    <row r="10" spans="1:22" x14ac:dyDescent="0.2">
      <c r="A10" s="32" t="s">
        <v>75</v>
      </c>
      <c r="B10" s="33" t="s">
        <v>196</v>
      </c>
      <c r="C10" s="29"/>
      <c r="D10" s="167">
        <v>0</v>
      </c>
      <c r="E10" s="167">
        <v>0</v>
      </c>
      <c r="F10" s="167">
        <v>0</v>
      </c>
      <c r="G10" s="167"/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46449</v>
      </c>
      <c r="U10" s="167"/>
      <c r="V10" s="167">
        <v>46449</v>
      </c>
    </row>
    <row r="11" spans="1:22" x14ac:dyDescent="0.2">
      <c r="A11" s="32" t="s">
        <v>80</v>
      </c>
      <c r="B11" s="33"/>
      <c r="C11" s="29"/>
      <c r="D11" s="167">
        <v>0</v>
      </c>
      <c r="E11" s="167">
        <v>0</v>
      </c>
      <c r="F11" s="167">
        <v>0</v>
      </c>
      <c r="G11" s="167"/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-481371</v>
      </c>
      <c r="U11" s="167"/>
      <c r="V11" s="167">
        <v>-481371</v>
      </c>
    </row>
    <row r="12" spans="1:22" x14ac:dyDescent="0.2">
      <c r="A12" s="32" t="s">
        <v>81</v>
      </c>
      <c r="B12" s="33"/>
      <c r="C12" s="29"/>
      <c r="D12" s="167">
        <v>0</v>
      </c>
      <c r="E12" s="167">
        <v>0</v>
      </c>
      <c r="F12" s="167">
        <v>0</v>
      </c>
      <c r="G12" s="167"/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/>
      <c r="V12" s="167">
        <v>0</v>
      </c>
    </row>
    <row r="13" spans="1:22" x14ac:dyDescent="0.2">
      <c r="A13" s="30" t="s">
        <v>84</v>
      </c>
      <c r="B13" s="33"/>
      <c r="C13" s="29"/>
      <c r="D13" s="167">
        <v>0</v>
      </c>
      <c r="E13" s="167">
        <v>0</v>
      </c>
      <c r="F13" s="167">
        <v>0</v>
      </c>
      <c r="G13" s="167"/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610648.9</v>
      </c>
      <c r="S13" s="167">
        <v>0</v>
      </c>
      <c r="T13" s="167">
        <v>0</v>
      </c>
      <c r="U13" s="167"/>
      <c r="V13" s="167">
        <v>610648.9</v>
      </c>
    </row>
    <row r="14" spans="1:22" x14ac:dyDescent="0.2">
      <c r="A14" s="32" t="s">
        <v>78</v>
      </c>
      <c r="B14" s="33"/>
      <c r="C14" s="29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>
        <v>0</v>
      </c>
    </row>
    <row r="15" spans="1:22" x14ac:dyDescent="0.2">
      <c r="A15" s="32" t="s">
        <v>82</v>
      </c>
      <c r="B15" s="33"/>
      <c r="C15" s="29"/>
      <c r="D15" s="167">
        <v>0</v>
      </c>
      <c r="E15" s="167"/>
      <c r="F15" s="167">
        <v>0</v>
      </c>
      <c r="G15" s="167"/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/>
      <c r="V15" s="167">
        <v>0</v>
      </c>
    </row>
    <row r="16" spans="1:22" x14ac:dyDescent="0.2">
      <c r="A16" s="32" t="s">
        <v>76</v>
      </c>
      <c r="B16" s="33"/>
      <c r="C16" s="29"/>
      <c r="D16" s="167">
        <v>0</v>
      </c>
      <c r="E16" s="167">
        <v>0</v>
      </c>
      <c r="F16" s="167">
        <v>0</v>
      </c>
      <c r="G16" s="167"/>
      <c r="H16" s="167">
        <v>14302</v>
      </c>
      <c r="I16" s="167"/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-14302</v>
      </c>
      <c r="S16" s="167">
        <v>0</v>
      </c>
      <c r="T16" s="167">
        <v>0</v>
      </c>
      <c r="U16" s="167"/>
      <c r="V16" s="167">
        <v>0</v>
      </c>
    </row>
    <row r="17" spans="1:22" x14ac:dyDescent="0.2">
      <c r="A17" s="32" t="s">
        <v>77</v>
      </c>
      <c r="B17" s="33"/>
      <c r="C17" s="29"/>
      <c r="D17" s="167">
        <v>0</v>
      </c>
      <c r="E17" s="167">
        <v>0</v>
      </c>
      <c r="F17" s="167">
        <v>0</v>
      </c>
      <c r="G17" s="167"/>
      <c r="H17" s="167">
        <v>0</v>
      </c>
      <c r="I17" s="167">
        <v>0</v>
      </c>
      <c r="J17" s="167">
        <v>0</v>
      </c>
      <c r="K17" s="167">
        <v>0</v>
      </c>
      <c r="L17" s="167">
        <v>99619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-99619</v>
      </c>
      <c r="S17" s="167">
        <v>0</v>
      </c>
      <c r="T17" s="167">
        <v>0</v>
      </c>
      <c r="U17" s="167"/>
      <c r="V17" s="167">
        <v>0</v>
      </c>
    </row>
    <row r="18" spans="1:22" x14ac:dyDescent="0.2">
      <c r="A18" s="32" t="s">
        <v>85</v>
      </c>
      <c r="B18" s="33"/>
      <c r="C18" s="29"/>
      <c r="D18" s="167">
        <v>0</v>
      </c>
      <c r="E18" s="167">
        <v>0</v>
      </c>
      <c r="F18" s="167">
        <v>0</v>
      </c>
      <c r="G18" s="167"/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129094</v>
      </c>
      <c r="O18" s="167">
        <v>0</v>
      </c>
      <c r="P18" s="167">
        <v>0</v>
      </c>
      <c r="Q18" s="167">
        <v>0</v>
      </c>
      <c r="R18" s="167">
        <v>-129094</v>
      </c>
      <c r="S18" s="167">
        <v>0</v>
      </c>
      <c r="T18" s="167">
        <v>0</v>
      </c>
      <c r="U18" s="167"/>
      <c r="V18" s="167">
        <v>0</v>
      </c>
    </row>
    <row r="19" spans="1:22" x14ac:dyDescent="0.2">
      <c r="A19" s="32" t="s">
        <v>79</v>
      </c>
      <c r="B19" s="33"/>
      <c r="C19" s="29"/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-43031</v>
      </c>
      <c r="S19" s="167">
        <v>0</v>
      </c>
      <c r="T19" s="167">
        <v>0</v>
      </c>
      <c r="U19" s="167">
        <v>0</v>
      </c>
      <c r="V19" s="167">
        <v>-43031</v>
      </c>
    </row>
    <row r="20" spans="1:22" x14ac:dyDescent="0.2">
      <c r="A20" s="32"/>
      <c r="B20" s="33"/>
      <c r="C20" s="29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</row>
    <row r="21" spans="1:22" x14ac:dyDescent="0.2">
      <c r="A21" s="176" t="s">
        <v>86</v>
      </c>
      <c r="B21" s="179"/>
      <c r="C21" s="178"/>
      <c r="D21" s="180">
        <v>3403344</v>
      </c>
      <c r="E21" s="180">
        <v>0</v>
      </c>
      <c r="F21" s="180">
        <v>0</v>
      </c>
      <c r="G21" s="180">
        <v>0</v>
      </c>
      <c r="H21" s="180">
        <v>14302</v>
      </c>
      <c r="I21" s="180">
        <v>0</v>
      </c>
      <c r="J21" s="180">
        <v>0</v>
      </c>
      <c r="K21" s="180">
        <v>0</v>
      </c>
      <c r="L21" s="180">
        <v>99619</v>
      </c>
      <c r="M21" s="180">
        <v>0</v>
      </c>
      <c r="N21" s="180">
        <v>129094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69">
        <v>-81212</v>
      </c>
      <c r="U21" s="180">
        <v>132695.90000000002</v>
      </c>
      <c r="V21" s="180">
        <v>3565146.8144376897</v>
      </c>
    </row>
    <row r="22" spans="1:22" x14ac:dyDescent="0.2">
      <c r="A22" s="32"/>
      <c r="B22" s="33"/>
      <c r="C22" s="29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26"/>
      <c r="V22" s="167"/>
    </row>
    <row r="23" spans="1:22" x14ac:dyDescent="0.2">
      <c r="A23" s="32" t="s">
        <v>75</v>
      </c>
      <c r="B23" s="33"/>
      <c r="C23" s="29"/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366171</v>
      </c>
      <c r="U23" s="126"/>
      <c r="V23" s="167">
        <v>366171</v>
      </c>
    </row>
    <row r="24" spans="1:22" x14ac:dyDescent="0.2">
      <c r="A24" s="32" t="s">
        <v>80</v>
      </c>
      <c r="B24" s="33"/>
      <c r="C24" s="29"/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677619</v>
      </c>
      <c r="U24" s="126"/>
      <c r="V24" s="167">
        <v>677619</v>
      </c>
    </row>
    <row r="25" spans="1:22" x14ac:dyDescent="0.2">
      <c r="A25" s="32" t="s">
        <v>197</v>
      </c>
      <c r="B25" s="33"/>
      <c r="C25" s="29"/>
      <c r="D25" s="167">
        <v>-557021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26"/>
      <c r="V25" s="167">
        <v>-557021</v>
      </c>
    </row>
    <row r="26" spans="1:22" x14ac:dyDescent="0.2">
      <c r="A26" s="32" t="s">
        <v>84</v>
      </c>
      <c r="B26" s="33"/>
      <c r="C26" s="29"/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1313502</v>
      </c>
      <c r="S26" s="167">
        <v>0</v>
      </c>
      <c r="T26" s="167">
        <v>0</v>
      </c>
      <c r="U26" s="126"/>
      <c r="V26" s="167">
        <v>1313502</v>
      </c>
    </row>
    <row r="27" spans="1:22" x14ac:dyDescent="0.2">
      <c r="A27" s="32" t="s">
        <v>78</v>
      </c>
      <c r="B27" s="33"/>
      <c r="C27" s="29"/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26"/>
      <c r="V27" s="167">
        <v>0</v>
      </c>
    </row>
    <row r="28" spans="1:22" x14ac:dyDescent="0.2">
      <c r="A28" s="32" t="s">
        <v>82</v>
      </c>
      <c r="B28" s="33"/>
      <c r="C28" s="29"/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26"/>
      <c r="V28" s="167">
        <v>0</v>
      </c>
    </row>
    <row r="29" spans="1:22" x14ac:dyDescent="0.2">
      <c r="A29" s="32" t="s">
        <v>76</v>
      </c>
      <c r="B29" s="33"/>
      <c r="C29" s="29"/>
      <c r="D29" s="167">
        <v>0</v>
      </c>
      <c r="E29" s="167">
        <v>0</v>
      </c>
      <c r="F29" s="167">
        <v>0</v>
      </c>
      <c r="G29" s="167">
        <v>0</v>
      </c>
      <c r="H29" s="167">
        <v>65675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-65675</v>
      </c>
      <c r="S29" s="167">
        <v>0</v>
      </c>
      <c r="T29" s="167">
        <v>0</v>
      </c>
      <c r="U29" s="126"/>
      <c r="V29" s="167">
        <v>0</v>
      </c>
    </row>
    <row r="30" spans="1:22" x14ac:dyDescent="0.2">
      <c r="A30" s="198" t="s">
        <v>198</v>
      </c>
      <c r="B30" s="33"/>
      <c r="C30" s="29"/>
      <c r="D30" s="167">
        <v>0</v>
      </c>
      <c r="E30" s="167">
        <v>0</v>
      </c>
      <c r="F30" s="167"/>
      <c r="G30" s="167"/>
      <c r="H30" s="167">
        <v>0</v>
      </c>
      <c r="I30" s="167">
        <v>0</v>
      </c>
      <c r="J30" s="167">
        <v>0</v>
      </c>
      <c r="K30" s="167">
        <v>920994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-920994</v>
      </c>
      <c r="S30" s="167">
        <v>0</v>
      </c>
      <c r="T30" s="167">
        <v>0</v>
      </c>
      <c r="U30" s="126"/>
      <c r="V30" s="167">
        <v>0</v>
      </c>
    </row>
    <row r="31" spans="1:22" x14ac:dyDescent="0.2">
      <c r="A31" s="32" t="s">
        <v>77</v>
      </c>
      <c r="B31" s="33" t="s">
        <v>196</v>
      </c>
      <c r="C31" s="29"/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19835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-19835</v>
      </c>
      <c r="S31" s="167">
        <v>0</v>
      </c>
      <c r="T31" s="167">
        <v>0</v>
      </c>
      <c r="U31" s="167"/>
      <c r="V31" s="167">
        <v>0</v>
      </c>
    </row>
    <row r="32" spans="1:22" x14ac:dyDescent="0.2">
      <c r="A32" s="32" t="s">
        <v>85</v>
      </c>
      <c r="B32" s="33"/>
      <c r="C32" s="29"/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-129094</v>
      </c>
      <c r="O32" s="167">
        <v>0</v>
      </c>
      <c r="P32" s="167">
        <v>0</v>
      </c>
      <c r="Q32" s="167">
        <v>0</v>
      </c>
      <c r="R32" s="167">
        <v>0</v>
      </c>
      <c r="S32" s="167"/>
      <c r="T32" s="167">
        <v>0</v>
      </c>
      <c r="U32" s="167"/>
      <c r="V32" s="167">
        <v>-129094</v>
      </c>
    </row>
    <row r="33" spans="1:22" x14ac:dyDescent="0.2">
      <c r="A33" s="32" t="s">
        <v>79</v>
      </c>
      <c r="B33" s="33"/>
      <c r="C33" s="29"/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-135619</v>
      </c>
      <c r="S33" s="167"/>
      <c r="T33" s="167">
        <v>0</v>
      </c>
      <c r="U33" s="167"/>
      <c r="V33" s="167">
        <v>-135619</v>
      </c>
    </row>
    <row r="34" spans="1:22" x14ac:dyDescent="0.2">
      <c r="A34" s="32" t="s">
        <v>199</v>
      </c>
      <c r="B34" s="33"/>
      <c r="C34" s="29"/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-171379</v>
      </c>
      <c r="S34" s="167"/>
      <c r="T34" s="167">
        <v>0</v>
      </c>
      <c r="U34" s="167"/>
      <c r="V34" s="167">
        <v>-171379</v>
      </c>
    </row>
    <row r="35" spans="1:22" x14ac:dyDescent="0.2">
      <c r="A35" s="32"/>
      <c r="B35" s="165"/>
      <c r="C35" s="29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26"/>
      <c r="V35" s="167"/>
    </row>
    <row r="36" spans="1:22" x14ac:dyDescent="0.2">
      <c r="A36" s="176" t="s">
        <v>200</v>
      </c>
      <c r="B36" s="177"/>
      <c r="C36" s="178"/>
      <c r="D36" s="169">
        <v>2846323</v>
      </c>
      <c r="E36" s="169">
        <v>0</v>
      </c>
      <c r="F36" s="169">
        <v>0</v>
      </c>
      <c r="G36" s="169">
        <v>0</v>
      </c>
      <c r="H36" s="169">
        <v>79977</v>
      </c>
      <c r="I36" s="169">
        <v>0</v>
      </c>
      <c r="J36" s="169">
        <v>0</v>
      </c>
      <c r="K36" s="169">
        <v>920994</v>
      </c>
      <c r="L36" s="169">
        <v>119454</v>
      </c>
      <c r="M36" s="169">
        <v>0</v>
      </c>
      <c r="N36" s="181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962578</v>
      </c>
      <c r="U36" s="169">
        <v>132695.90000000002</v>
      </c>
      <c r="V36" s="169">
        <v>4929325.8144376893</v>
      </c>
    </row>
    <row r="37" spans="1:22" x14ac:dyDescent="0.2">
      <c r="A37" s="170"/>
      <c r="B37" s="171"/>
      <c r="C37" s="172"/>
      <c r="D37" s="173"/>
      <c r="E37" s="174"/>
      <c r="F37" s="173"/>
      <c r="G37" s="174"/>
      <c r="H37" s="173"/>
      <c r="I37" s="174"/>
      <c r="J37" s="173"/>
      <c r="K37" s="174"/>
      <c r="L37" s="173"/>
      <c r="M37" s="174"/>
      <c r="N37" s="173"/>
      <c r="O37" s="174"/>
      <c r="P37" s="173"/>
      <c r="Q37" s="166"/>
      <c r="R37" s="131"/>
      <c r="S37" s="166"/>
      <c r="T37" s="131"/>
      <c r="U37" s="166"/>
      <c r="V37" s="131"/>
    </row>
    <row r="38" spans="1:22" x14ac:dyDescent="0.2">
      <c r="A38" s="175" t="s">
        <v>194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67"/>
  <sheetViews>
    <sheetView showGridLines="0" zoomScale="95" zoomScaleNormal="100" workbookViewId="0">
      <selection activeCell="D7" sqref="D7"/>
    </sheetView>
  </sheetViews>
  <sheetFormatPr defaultColWidth="9.140625" defaultRowHeight="12.75" x14ac:dyDescent="0.2"/>
  <cols>
    <col min="1" max="1" width="2.42578125" style="4" customWidth="1"/>
    <col min="2" max="2" width="61.42578125" style="4" customWidth="1"/>
    <col min="3" max="5" width="11.7109375" style="4" customWidth="1"/>
    <col min="6" max="6" width="13.28515625" style="4" customWidth="1"/>
    <col min="7" max="7" width="16" style="4" bestFit="1" customWidth="1"/>
    <col min="8" max="8" width="12.5703125" style="4" bestFit="1" customWidth="1"/>
    <col min="9" max="9" width="15.140625" style="4" bestFit="1" customWidth="1"/>
    <col min="10" max="10" width="13.140625" style="4" bestFit="1" customWidth="1"/>
    <col min="11" max="11" width="15.140625" style="4" bestFit="1" customWidth="1"/>
    <col min="12" max="12" width="13.140625" style="4" bestFit="1" customWidth="1"/>
    <col min="13" max="16384" width="9.140625" style="4"/>
  </cols>
  <sheetData>
    <row r="1" spans="1:7" ht="21" x14ac:dyDescent="0.35">
      <c r="A1" s="237" t="s">
        <v>163</v>
      </c>
    </row>
    <row r="2" spans="1:7" ht="21" x14ac:dyDescent="0.35">
      <c r="A2" s="237" t="s">
        <v>164</v>
      </c>
    </row>
    <row r="3" spans="1:7" ht="18.75" x14ac:dyDescent="0.3">
      <c r="A3" s="238" t="s">
        <v>170</v>
      </c>
    </row>
    <row r="4" spans="1:7" ht="15" x14ac:dyDescent="0.3">
      <c r="A4" s="241" t="s">
        <v>166</v>
      </c>
    </row>
    <row r="5" spans="1:7" ht="7.5" customHeight="1" x14ac:dyDescent="0.2">
      <c r="G5" s="109"/>
    </row>
    <row r="6" spans="1:7" ht="15" x14ac:dyDescent="0.2">
      <c r="A6" s="182"/>
      <c r="B6" s="182"/>
      <c r="C6" s="183"/>
      <c r="D6" s="184" t="s">
        <v>1</v>
      </c>
      <c r="E6" s="183"/>
      <c r="F6" s="183" t="s">
        <v>2</v>
      </c>
      <c r="G6" s="109"/>
    </row>
    <row r="7" spans="1:7" x14ac:dyDescent="0.2">
      <c r="A7" s="103"/>
      <c r="B7" s="103"/>
      <c r="C7" s="105" t="s">
        <v>172</v>
      </c>
      <c r="D7" s="105" t="s">
        <v>5</v>
      </c>
      <c r="E7" s="105" t="s">
        <v>172</v>
      </c>
      <c r="F7" s="105" t="s">
        <v>5</v>
      </c>
      <c r="G7" s="109"/>
    </row>
    <row r="8" spans="1:7" s="44" customFormat="1" ht="9.75" hidden="1" customHeight="1" x14ac:dyDescent="0.2">
      <c r="A8" s="185"/>
      <c r="B8" s="57"/>
      <c r="C8" s="57"/>
      <c r="D8" s="57"/>
      <c r="E8" s="57"/>
      <c r="F8" s="57"/>
      <c r="G8" s="109"/>
    </row>
    <row r="9" spans="1:7" ht="15.75" x14ac:dyDescent="0.2">
      <c r="A9" s="186" t="s">
        <v>87</v>
      </c>
      <c r="B9" s="57"/>
      <c r="C9" s="187"/>
      <c r="D9" s="187"/>
      <c r="E9" s="187"/>
      <c r="F9" s="187"/>
    </row>
    <row r="10" spans="1:7" x14ac:dyDescent="0.2">
      <c r="A10" s="188"/>
      <c r="B10" s="57"/>
      <c r="C10" s="187"/>
      <c r="D10" s="187"/>
      <c r="E10" s="187"/>
      <c r="F10" s="187"/>
    </row>
    <row r="11" spans="1:7" x14ac:dyDescent="0.2">
      <c r="B11" s="189" t="s">
        <v>84</v>
      </c>
      <c r="C11" s="190">
        <v>1313502</v>
      </c>
      <c r="D11" s="190">
        <v>610649</v>
      </c>
      <c r="E11" s="190">
        <v>1313502</v>
      </c>
      <c r="F11" s="190">
        <v>610649</v>
      </c>
    </row>
    <row r="12" spans="1:7" x14ac:dyDescent="0.2">
      <c r="A12" s="192"/>
      <c r="B12" s="193" t="s">
        <v>88</v>
      </c>
      <c r="C12" s="168"/>
      <c r="D12" s="168"/>
      <c r="E12" s="168"/>
      <c r="F12" s="168"/>
    </row>
    <row r="13" spans="1:7" x14ac:dyDescent="0.2">
      <c r="A13" s="192"/>
      <c r="B13" s="40" t="s">
        <v>89</v>
      </c>
      <c r="C13" s="194">
        <v>541912</v>
      </c>
      <c r="D13" s="194">
        <v>212896</v>
      </c>
      <c r="E13" s="194">
        <v>536184</v>
      </c>
      <c r="F13" s="194">
        <v>213114</v>
      </c>
    </row>
    <row r="14" spans="1:7" x14ac:dyDescent="0.2">
      <c r="A14" s="195"/>
      <c r="B14" s="40" t="s">
        <v>90</v>
      </c>
      <c r="C14" s="196">
        <v>15849</v>
      </c>
      <c r="D14" s="196">
        <v>-46631</v>
      </c>
      <c r="E14" s="196">
        <v>0</v>
      </c>
      <c r="F14" s="196">
        <v>0</v>
      </c>
    </row>
    <row r="15" spans="1:7" x14ac:dyDescent="0.2">
      <c r="A15" s="195"/>
      <c r="B15" s="40" t="s">
        <v>91</v>
      </c>
      <c r="C15" s="196">
        <v>1143465</v>
      </c>
      <c r="D15" s="194">
        <v>1104076</v>
      </c>
      <c r="E15" s="196">
        <v>1216709</v>
      </c>
      <c r="F15" s="197">
        <v>1227595</v>
      </c>
    </row>
    <row r="16" spans="1:7" x14ac:dyDescent="0.2">
      <c r="A16" s="195"/>
      <c r="B16" s="40" t="s">
        <v>92</v>
      </c>
      <c r="C16" s="196">
        <v>-42555</v>
      </c>
      <c r="D16" s="194">
        <v>-424931</v>
      </c>
      <c r="E16" s="196">
        <v>276613</v>
      </c>
      <c r="F16" s="197">
        <v>-424931</v>
      </c>
    </row>
    <row r="17" spans="1:6" x14ac:dyDescent="0.2">
      <c r="A17" s="195"/>
      <c r="B17" s="40" t="s">
        <v>93</v>
      </c>
      <c r="C17" s="196">
        <v>-11266</v>
      </c>
      <c r="D17" s="194">
        <v>9692</v>
      </c>
      <c r="E17" s="196">
        <v>-11266</v>
      </c>
      <c r="F17" s="197">
        <v>9692</v>
      </c>
    </row>
    <row r="18" spans="1:6" x14ac:dyDescent="0.2">
      <c r="A18" s="195"/>
      <c r="B18" s="40" t="s">
        <v>94</v>
      </c>
      <c r="C18" s="196">
        <v>736708</v>
      </c>
      <c r="D18" s="194">
        <v>895490</v>
      </c>
      <c r="E18" s="196">
        <v>736076</v>
      </c>
      <c r="F18" s="197">
        <v>892722</v>
      </c>
    </row>
    <row r="19" spans="1:6" x14ac:dyDescent="0.2">
      <c r="A19" s="195"/>
      <c r="B19" s="40" t="s">
        <v>95</v>
      </c>
      <c r="C19" s="196">
        <v>-37339</v>
      </c>
      <c r="D19" s="194">
        <v>12191</v>
      </c>
      <c r="E19" s="196">
        <v>-41485</v>
      </c>
      <c r="F19" s="197">
        <v>11208</v>
      </c>
    </row>
    <row r="20" spans="1:6" x14ac:dyDescent="0.2">
      <c r="A20" s="195"/>
      <c r="B20" s="40" t="s">
        <v>96</v>
      </c>
      <c r="C20" s="196">
        <v>-53456</v>
      </c>
      <c r="D20" s="194">
        <v>-94094</v>
      </c>
      <c r="E20" s="196">
        <v>-53456</v>
      </c>
      <c r="F20" s="194">
        <v>-94094</v>
      </c>
    </row>
    <row r="21" spans="1:6" x14ac:dyDescent="0.2">
      <c r="A21" s="195"/>
      <c r="B21" s="40" t="s">
        <v>97</v>
      </c>
      <c r="C21" s="196">
        <v>40336</v>
      </c>
      <c r="D21" s="196">
        <v>181381</v>
      </c>
      <c r="E21" s="196">
        <v>40336</v>
      </c>
      <c r="F21" s="196">
        <v>181381</v>
      </c>
    </row>
    <row r="22" spans="1:6" x14ac:dyDescent="0.2">
      <c r="A22" s="195"/>
      <c r="B22" s="40" t="s">
        <v>98</v>
      </c>
      <c r="C22" s="196">
        <v>79273</v>
      </c>
      <c r="D22" s="194">
        <v>8443</v>
      </c>
      <c r="E22" s="196">
        <v>79273</v>
      </c>
      <c r="F22" s="194">
        <v>8443</v>
      </c>
    </row>
    <row r="23" spans="1:6" x14ac:dyDescent="0.2">
      <c r="A23" s="195"/>
      <c r="B23" s="198" t="s">
        <v>201</v>
      </c>
      <c r="C23" s="199">
        <v>66394</v>
      </c>
      <c r="D23" s="197">
        <v>0</v>
      </c>
      <c r="E23" s="199">
        <v>66394</v>
      </c>
      <c r="F23" s="197">
        <v>0</v>
      </c>
    </row>
    <row r="24" spans="1:6" x14ac:dyDescent="0.2">
      <c r="A24" s="195"/>
      <c r="B24" s="32" t="s">
        <v>99</v>
      </c>
      <c r="C24" s="199">
        <v>90368</v>
      </c>
      <c r="D24" s="197">
        <v>205487</v>
      </c>
      <c r="E24" s="199">
        <v>90368</v>
      </c>
      <c r="F24" s="197">
        <v>205487</v>
      </c>
    </row>
    <row r="25" spans="1:6" x14ac:dyDescent="0.2">
      <c r="A25" s="195"/>
      <c r="B25" s="32" t="s">
        <v>202</v>
      </c>
      <c r="C25" s="199">
        <v>-352881</v>
      </c>
      <c r="D25" s="197">
        <v>0</v>
      </c>
      <c r="E25" s="199">
        <v>-352881</v>
      </c>
      <c r="F25" s="197">
        <v>0</v>
      </c>
    </row>
    <row r="26" spans="1:6" x14ac:dyDescent="0.2">
      <c r="A26" s="195"/>
      <c r="B26" s="32" t="s">
        <v>100</v>
      </c>
      <c r="C26" s="199">
        <v>-2917</v>
      </c>
      <c r="D26" s="197">
        <v>7206</v>
      </c>
      <c r="E26" s="199">
        <v>-3327</v>
      </c>
      <c r="F26" s="197">
        <v>69</v>
      </c>
    </row>
    <row r="27" spans="1:6" x14ac:dyDescent="0.2">
      <c r="A27" s="191"/>
      <c r="C27" s="197"/>
      <c r="D27" s="197"/>
      <c r="E27" s="197"/>
      <c r="F27" s="197"/>
    </row>
    <row r="28" spans="1:6" x14ac:dyDescent="0.2">
      <c r="A28" s="191"/>
      <c r="B28" s="200" t="s">
        <v>101</v>
      </c>
      <c r="C28" s="197"/>
      <c r="D28" s="197"/>
      <c r="E28" s="197"/>
      <c r="F28" s="197"/>
    </row>
    <row r="29" spans="1:6" x14ac:dyDescent="0.2">
      <c r="A29" s="191"/>
      <c r="B29" s="4" t="s">
        <v>102</v>
      </c>
      <c r="C29" s="197">
        <v>-206619</v>
      </c>
      <c r="D29" s="197">
        <v>-45296</v>
      </c>
      <c r="E29" s="194">
        <v>211113</v>
      </c>
      <c r="F29" s="197">
        <v>475330</v>
      </c>
    </row>
    <row r="30" spans="1:6" x14ac:dyDescent="0.2">
      <c r="A30" s="191"/>
      <c r="B30" s="4" t="s">
        <v>103</v>
      </c>
      <c r="C30" s="197">
        <v>-17079</v>
      </c>
      <c r="D30" s="197">
        <v>-20393</v>
      </c>
      <c r="E30" s="197">
        <v>-17079</v>
      </c>
      <c r="F30" s="197">
        <v>-20393</v>
      </c>
    </row>
    <row r="31" spans="1:6" x14ac:dyDescent="0.2">
      <c r="A31" s="191"/>
      <c r="B31" s="4" t="s">
        <v>104</v>
      </c>
      <c r="C31" s="197">
        <v>-1229</v>
      </c>
      <c r="D31" s="197">
        <v>-8561</v>
      </c>
      <c r="E31" s="197">
        <v>-1229</v>
      </c>
      <c r="F31" s="197">
        <v>-8561</v>
      </c>
    </row>
    <row r="32" spans="1:6" x14ac:dyDescent="0.2">
      <c r="A32" s="191"/>
      <c r="B32" s="29" t="s">
        <v>105</v>
      </c>
      <c r="C32" s="197">
        <v>0</v>
      </c>
      <c r="D32" s="197">
        <v>0</v>
      </c>
      <c r="E32" s="197">
        <v>0</v>
      </c>
      <c r="F32" s="197">
        <v>0</v>
      </c>
    </row>
    <row r="33" spans="1:6" x14ac:dyDescent="0.2">
      <c r="A33" s="191"/>
      <c r="B33" s="4" t="s">
        <v>106</v>
      </c>
      <c r="C33" s="194">
        <v>-38198</v>
      </c>
      <c r="D33" s="197">
        <v>-71610</v>
      </c>
      <c r="E33" s="194">
        <v>3589</v>
      </c>
      <c r="F33" s="197">
        <v>-79912</v>
      </c>
    </row>
    <row r="34" spans="1:6" x14ac:dyDescent="0.2">
      <c r="A34" s="191"/>
      <c r="C34" s="197"/>
      <c r="D34" s="197"/>
      <c r="E34" s="197"/>
      <c r="F34" s="197"/>
    </row>
    <row r="35" spans="1:6" x14ac:dyDescent="0.2">
      <c r="A35" s="191"/>
      <c r="B35" s="200" t="s">
        <v>107</v>
      </c>
      <c r="C35" s="197"/>
      <c r="D35" s="197"/>
      <c r="E35" s="197"/>
      <c r="F35" s="197"/>
    </row>
    <row r="36" spans="1:6" x14ac:dyDescent="0.2">
      <c r="A36" s="191"/>
      <c r="B36" s="4" t="s">
        <v>108</v>
      </c>
      <c r="C36" s="197">
        <v>25634</v>
      </c>
      <c r="D36" s="197">
        <v>-160389</v>
      </c>
      <c r="E36" s="197">
        <v>83478</v>
      </c>
      <c r="F36" s="197">
        <v>-190223</v>
      </c>
    </row>
    <row r="37" spans="1:6" x14ac:dyDescent="0.2">
      <c r="A37" s="191"/>
      <c r="B37" s="4" t="s">
        <v>109</v>
      </c>
      <c r="C37" s="197">
        <v>-164713</v>
      </c>
      <c r="D37" s="197">
        <v>-53019</v>
      </c>
      <c r="E37" s="197">
        <v>-157184</v>
      </c>
      <c r="F37" s="197">
        <v>-51860</v>
      </c>
    </row>
    <row r="38" spans="1:6" x14ac:dyDescent="0.2">
      <c r="A38" s="191"/>
      <c r="B38" s="4" t="s">
        <v>110</v>
      </c>
      <c r="C38" s="197">
        <v>-115839</v>
      </c>
      <c r="D38" s="197">
        <v>-5013</v>
      </c>
      <c r="E38" s="197">
        <v>-126032</v>
      </c>
      <c r="F38" s="197">
        <v>-8358</v>
      </c>
    </row>
    <row r="39" spans="1:6" x14ac:dyDescent="0.2">
      <c r="A39" s="191"/>
      <c r="B39" s="4" t="s">
        <v>111</v>
      </c>
      <c r="C39" s="197">
        <v>218481</v>
      </c>
      <c r="D39" s="197">
        <v>95014</v>
      </c>
      <c r="E39" s="197">
        <v>311106</v>
      </c>
      <c r="F39" s="197">
        <v>94630</v>
      </c>
    </row>
    <row r="40" spans="1:6" x14ac:dyDescent="0.2">
      <c r="A40" s="191"/>
      <c r="C40" s="201"/>
      <c r="D40" s="201"/>
      <c r="E40" s="201"/>
      <c r="F40" s="201"/>
    </row>
    <row r="41" spans="1:6" x14ac:dyDescent="0.2">
      <c r="A41" s="202" t="s">
        <v>112</v>
      </c>
      <c r="B41" s="203"/>
      <c r="C41" s="204">
        <v>3227831</v>
      </c>
      <c r="D41" s="204">
        <v>2412588</v>
      </c>
      <c r="E41" s="204">
        <v>4200802</v>
      </c>
      <c r="F41" s="204">
        <v>3051988</v>
      </c>
    </row>
    <row r="43" spans="1:6" x14ac:dyDescent="0.2">
      <c r="A43" s="107" t="s">
        <v>113</v>
      </c>
      <c r="C43" s="205"/>
      <c r="D43" s="205"/>
      <c r="E43" s="205"/>
      <c r="F43" s="205"/>
    </row>
    <row r="44" spans="1:6" x14ac:dyDescent="0.2">
      <c r="A44" s="195"/>
      <c r="B44" s="32" t="s">
        <v>114</v>
      </c>
      <c r="C44" s="109">
        <v>-274693</v>
      </c>
      <c r="D44" s="109">
        <v>-558877</v>
      </c>
      <c r="E44" s="109">
        <v>-279891</v>
      </c>
      <c r="F44" s="109">
        <v>-595392</v>
      </c>
    </row>
    <row r="45" spans="1:6" x14ac:dyDescent="0.2">
      <c r="A45" s="195"/>
      <c r="B45" s="32" t="s">
        <v>9</v>
      </c>
      <c r="C45" s="109">
        <v>-279224</v>
      </c>
      <c r="D45" s="109">
        <v>-1123163</v>
      </c>
      <c r="E45" s="109">
        <v>-279224</v>
      </c>
      <c r="F45" s="109">
        <v>-1123163</v>
      </c>
    </row>
    <row r="46" spans="1:6" x14ac:dyDescent="0.2">
      <c r="A46" s="195"/>
      <c r="B46" s="4" t="s">
        <v>115</v>
      </c>
      <c r="C46" s="109">
        <v>68997</v>
      </c>
      <c r="D46" s="109">
        <v>-25749</v>
      </c>
      <c r="E46" s="109">
        <v>68997</v>
      </c>
      <c r="F46" s="109">
        <v>0</v>
      </c>
    </row>
    <row r="47" spans="1:6" x14ac:dyDescent="0.2">
      <c r="B47" s="32"/>
      <c r="C47" s="206"/>
      <c r="D47" s="206"/>
      <c r="E47" s="206"/>
      <c r="F47" s="206"/>
    </row>
    <row r="48" spans="1:6" x14ac:dyDescent="0.2">
      <c r="A48" s="202" t="s">
        <v>116</v>
      </c>
      <c r="B48" s="203"/>
      <c r="C48" s="207">
        <v>-484920</v>
      </c>
      <c r="D48" s="207">
        <v>-1707789</v>
      </c>
      <c r="E48" s="207">
        <v>-490118</v>
      </c>
      <c r="F48" s="207">
        <v>-1718555</v>
      </c>
    </row>
    <row r="49" spans="1:6" x14ac:dyDescent="0.2">
      <c r="A49" s="191"/>
      <c r="C49" s="208"/>
      <c r="D49" s="208"/>
      <c r="E49" s="208"/>
      <c r="F49" s="208"/>
    </row>
    <row r="50" spans="1:6" x14ac:dyDescent="0.2">
      <c r="A50" s="107" t="s">
        <v>117</v>
      </c>
      <c r="C50" s="205"/>
      <c r="D50" s="205"/>
      <c r="E50" s="205"/>
      <c r="F50" s="205"/>
    </row>
    <row r="51" spans="1:6" x14ac:dyDescent="0.2">
      <c r="A51" s="195"/>
      <c r="B51" s="32" t="s">
        <v>118</v>
      </c>
      <c r="C51" s="109">
        <v>0</v>
      </c>
      <c r="D51" s="109">
        <v>694380</v>
      </c>
      <c r="E51" s="109">
        <v>0</v>
      </c>
      <c r="F51" s="109">
        <v>694380</v>
      </c>
    </row>
    <row r="52" spans="1:6" x14ac:dyDescent="0.2">
      <c r="A52" s="195"/>
      <c r="B52" s="32" t="s">
        <v>119</v>
      </c>
      <c r="C52" s="109">
        <v>-966213</v>
      </c>
      <c r="D52" s="109">
        <v>-291434</v>
      </c>
      <c r="E52" s="109">
        <v>-966213</v>
      </c>
      <c r="F52" s="109">
        <v>-291434</v>
      </c>
    </row>
    <row r="53" spans="1:6" x14ac:dyDescent="0.2">
      <c r="A53" s="195"/>
      <c r="B53" s="32" t="s">
        <v>120</v>
      </c>
      <c r="C53" s="109">
        <v>-533472</v>
      </c>
      <c r="D53" s="109">
        <v>-375146</v>
      </c>
      <c r="E53" s="109">
        <v>-533472</v>
      </c>
      <c r="F53" s="109">
        <v>-375146</v>
      </c>
    </row>
    <row r="54" spans="1:6" x14ac:dyDescent="0.2">
      <c r="A54" s="195"/>
      <c r="B54" s="29" t="s">
        <v>121</v>
      </c>
      <c r="C54" s="109">
        <v>-1002312</v>
      </c>
      <c r="D54" s="109">
        <v>-724946</v>
      </c>
      <c r="E54" s="109">
        <v>-1707526</v>
      </c>
      <c r="F54" s="109">
        <v>-1256535</v>
      </c>
    </row>
    <row r="55" spans="1:6" x14ac:dyDescent="0.2">
      <c r="A55" s="195"/>
      <c r="B55" s="32" t="s">
        <v>122</v>
      </c>
      <c r="C55" s="109">
        <v>-174186</v>
      </c>
      <c r="D55" s="109">
        <v>0</v>
      </c>
      <c r="E55" s="109">
        <v>-174185</v>
      </c>
      <c r="F55" s="109">
        <v>0</v>
      </c>
    </row>
    <row r="56" spans="1:6" x14ac:dyDescent="0.2">
      <c r="B56" s="32"/>
      <c r="C56" s="206"/>
      <c r="D56" s="206"/>
      <c r="E56" s="206"/>
      <c r="F56" s="206"/>
    </row>
    <row r="57" spans="1:6" x14ac:dyDescent="0.2">
      <c r="A57" s="202" t="s">
        <v>123</v>
      </c>
      <c r="B57" s="203"/>
      <c r="C57" s="207">
        <v>-2676183</v>
      </c>
      <c r="D57" s="207">
        <v>-697146</v>
      </c>
      <c r="E57" s="207">
        <v>-3381396</v>
      </c>
      <c r="F57" s="207">
        <v>-1228735</v>
      </c>
    </row>
    <row r="59" spans="1:6" x14ac:dyDescent="0.2">
      <c r="A59" s="209" t="s">
        <v>124</v>
      </c>
      <c r="B59" s="32"/>
      <c r="C59" s="208">
        <v>0</v>
      </c>
      <c r="D59" s="208">
        <v>0</v>
      </c>
      <c r="E59" s="109">
        <v>265635</v>
      </c>
      <c r="F59" s="109">
        <v>33414</v>
      </c>
    </row>
    <row r="61" spans="1:6" x14ac:dyDescent="0.2">
      <c r="A61" s="202" t="s">
        <v>125</v>
      </c>
      <c r="B61" s="203"/>
      <c r="C61" s="207">
        <v>66728</v>
      </c>
      <c r="D61" s="207">
        <v>7653</v>
      </c>
      <c r="E61" s="207">
        <v>594923</v>
      </c>
      <c r="F61" s="207">
        <v>138112</v>
      </c>
    </row>
    <row r="63" spans="1:6" x14ac:dyDescent="0.2">
      <c r="A63" s="32" t="s">
        <v>203</v>
      </c>
      <c r="B63" s="32"/>
      <c r="C63" s="109">
        <v>102117</v>
      </c>
      <c r="D63" s="109">
        <v>94464</v>
      </c>
      <c r="E63" s="109">
        <v>988690</v>
      </c>
      <c r="F63" s="109">
        <v>850578</v>
      </c>
    </row>
    <row r="65" spans="1:6" x14ac:dyDescent="0.2">
      <c r="A65" s="210" t="s">
        <v>204</v>
      </c>
      <c r="B65" s="211"/>
      <c r="C65" s="212">
        <v>168845</v>
      </c>
      <c r="D65" s="212">
        <v>102117</v>
      </c>
      <c r="E65" s="212">
        <v>1583613</v>
      </c>
      <c r="F65" s="212">
        <v>988690</v>
      </c>
    </row>
    <row r="66" spans="1:6" x14ac:dyDescent="0.2">
      <c r="C66" s="108"/>
      <c r="D66" s="108"/>
      <c r="E66" s="108"/>
      <c r="F66" s="108"/>
    </row>
    <row r="67" spans="1:6" x14ac:dyDescent="0.2">
      <c r="A67" s="175" t="s">
        <v>194</v>
      </c>
      <c r="B67" s="151"/>
      <c r="C67" s="151"/>
      <c r="D67" s="151"/>
      <c r="E67" s="151"/>
      <c r="F67" s="151"/>
    </row>
  </sheetData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&amp;R&amp;"Calibri"&amp;14&amp;K0078D7NP-1&amp;1#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2"/>
  <sheetViews>
    <sheetView showGridLines="0" workbookViewId="0">
      <selection activeCell="E1" sqref="E1"/>
    </sheetView>
  </sheetViews>
  <sheetFormatPr defaultColWidth="9.140625" defaultRowHeight="12.75" x14ac:dyDescent="0.2"/>
  <cols>
    <col min="1" max="1" width="2.28515625" style="4" customWidth="1"/>
    <col min="2" max="2" width="50.28515625" style="4" customWidth="1"/>
    <col min="3" max="6" width="12.7109375" style="4" customWidth="1"/>
    <col min="7" max="7" width="12.42578125" style="214" bestFit="1" customWidth="1"/>
    <col min="8" max="10" width="16.5703125" style="97" customWidth="1"/>
    <col min="11" max="11" width="17.7109375" style="97" customWidth="1"/>
    <col min="12" max="14" width="13.140625" style="4" bestFit="1" customWidth="1"/>
    <col min="15" max="15" width="14.140625" style="4" bestFit="1" customWidth="1"/>
    <col min="16" max="16384" width="9.140625" style="4"/>
  </cols>
  <sheetData>
    <row r="1" spans="1:6" ht="21" x14ac:dyDescent="0.35">
      <c r="A1" s="237" t="s">
        <v>163</v>
      </c>
    </row>
    <row r="2" spans="1:6" ht="21" x14ac:dyDescent="0.35">
      <c r="A2" s="237" t="s">
        <v>164</v>
      </c>
    </row>
    <row r="3" spans="1:6" ht="18.75" x14ac:dyDescent="0.3">
      <c r="A3" s="238" t="s">
        <v>171</v>
      </c>
    </row>
    <row r="4" spans="1:6" ht="15" x14ac:dyDescent="0.35">
      <c r="A4" s="242" t="s">
        <v>166</v>
      </c>
    </row>
    <row r="5" spans="1:6" ht="7.5" customHeight="1" x14ac:dyDescent="0.2">
      <c r="A5" s="1"/>
      <c r="B5" s="1"/>
      <c r="C5" s="1"/>
      <c r="D5" s="1"/>
      <c r="E5" s="1"/>
      <c r="F5" s="1"/>
    </row>
    <row r="6" spans="1:6" ht="15" x14ac:dyDescent="0.2">
      <c r="C6" s="11"/>
      <c r="D6" s="11" t="s">
        <v>1</v>
      </c>
      <c r="E6" s="11"/>
      <c r="F6" s="11" t="s">
        <v>2</v>
      </c>
    </row>
    <row r="7" spans="1:6" ht="14.25" customHeight="1" x14ac:dyDescent="0.2">
      <c r="A7" s="213"/>
      <c r="B7" s="213"/>
      <c r="C7" s="105" t="s">
        <v>172</v>
      </c>
      <c r="D7" s="105" t="s">
        <v>5</v>
      </c>
      <c r="E7" s="105" t="s">
        <v>172</v>
      </c>
      <c r="F7" s="105" t="s">
        <v>5</v>
      </c>
    </row>
    <row r="8" spans="1:6" ht="3" customHeight="1" x14ac:dyDescent="0.2">
      <c r="C8" s="106"/>
      <c r="D8" s="106"/>
      <c r="E8" s="106"/>
      <c r="F8" s="106"/>
    </row>
    <row r="9" spans="1:6" x14ac:dyDescent="0.2">
      <c r="A9" s="107" t="s">
        <v>126</v>
      </c>
      <c r="C9" s="165"/>
      <c r="D9" s="165"/>
      <c r="E9" s="165"/>
      <c r="F9" s="165"/>
    </row>
    <row r="10" spans="1:6" x14ac:dyDescent="0.2">
      <c r="B10" s="32" t="s">
        <v>127</v>
      </c>
      <c r="C10" s="201">
        <v>8832842</v>
      </c>
      <c r="D10" s="201">
        <v>8450739</v>
      </c>
      <c r="E10" s="201">
        <v>9408790</v>
      </c>
      <c r="F10" s="201">
        <v>8949063</v>
      </c>
    </row>
    <row r="11" spans="1:6" x14ac:dyDescent="0.2">
      <c r="B11" s="32" t="s">
        <v>128</v>
      </c>
      <c r="C11" s="201">
        <v>861998</v>
      </c>
      <c r="D11" s="201">
        <v>90673</v>
      </c>
      <c r="E11" s="201">
        <v>1101991</v>
      </c>
      <c r="F11" s="201">
        <v>100358</v>
      </c>
    </row>
    <row r="12" spans="1:6" x14ac:dyDescent="0.2">
      <c r="B12" s="32" t="s">
        <v>129</v>
      </c>
      <c r="C12" s="201">
        <v>261412</v>
      </c>
      <c r="D12" s="201">
        <v>859508</v>
      </c>
      <c r="E12" s="201">
        <v>266610</v>
      </c>
      <c r="F12" s="201">
        <v>896022</v>
      </c>
    </row>
    <row r="13" spans="1:6" x14ac:dyDescent="0.2">
      <c r="A13" s="215"/>
      <c r="B13" s="216" t="s">
        <v>130</v>
      </c>
      <c r="C13" s="217">
        <v>-66394</v>
      </c>
      <c r="D13" s="217">
        <v>0</v>
      </c>
      <c r="E13" s="217">
        <v>-66394</v>
      </c>
      <c r="F13" s="217">
        <v>0</v>
      </c>
    </row>
    <row r="14" spans="1:6" x14ac:dyDescent="0.2">
      <c r="A14" s="3"/>
      <c r="B14" s="219"/>
      <c r="C14" s="220">
        <v>9889858</v>
      </c>
      <c r="D14" s="220">
        <v>9400920</v>
      </c>
      <c r="E14" s="220">
        <v>10710997</v>
      </c>
      <c r="F14" s="220">
        <v>9945443</v>
      </c>
    </row>
    <row r="15" spans="1:6" x14ac:dyDescent="0.2">
      <c r="A15" s="107" t="s">
        <v>131</v>
      </c>
      <c r="C15" s="201"/>
      <c r="D15" s="201"/>
      <c r="E15" s="201"/>
      <c r="F15" s="201"/>
    </row>
    <row r="16" spans="1:6" x14ac:dyDescent="0.2">
      <c r="B16" s="32" t="s">
        <v>132</v>
      </c>
      <c r="C16" s="201">
        <v>-1076232</v>
      </c>
      <c r="D16" s="201">
        <v>-1079788</v>
      </c>
      <c r="E16" s="201">
        <v>-1399350</v>
      </c>
      <c r="F16" s="201">
        <v>-1292967</v>
      </c>
    </row>
    <row r="17" spans="1:6" x14ac:dyDescent="0.2">
      <c r="B17" s="32" t="s">
        <v>133</v>
      </c>
      <c r="C17" s="201">
        <v>-210313</v>
      </c>
      <c r="D17" s="201">
        <v>-256202</v>
      </c>
      <c r="E17" s="201">
        <v>-236478</v>
      </c>
      <c r="F17" s="201">
        <v>-281892</v>
      </c>
    </row>
    <row r="18" spans="1:6" x14ac:dyDescent="0.2">
      <c r="A18" s="191"/>
      <c r="B18" s="32" t="s">
        <v>134</v>
      </c>
      <c r="C18" s="201">
        <v>-868729</v>
      </c>
      <c r="D18" s="201">
        <v>-1426255</v>
      </c>
      <c r="E18" s="201">
        <v>-883398</v>
      </c>
      <c r="F18" s="201">
        <v>-1469245</v>
      </c>
    </row>
    <row r="19" spans="1:6" x14ac:dyDescent="0.2">
      <c r="A19" s="191"/>
      <c r="B19" s="32" t="s">
        <v>135</v>
      </c>
      <c r="C19" s="201">
        <v>-9285</v>
      </c>
      <c r="D19" s="201">
        <v>-9043</v>
      </c>
      <c r="E19" s="201">
        <v>-9285</v>
      </c>
      <c r="F19" s="201">
        <v>-9043</v>
      </c>
    </row>
    <row r="20" spans="1:6" x14ac:dyDescent="0.2">
      <c r="B20" s="32" t="s">
        <v>136</v>
      </c>
      <c r="C20" s="201">
        <v>-128547</v>
      </c>
      <c r="D20" s="201">
        <v>-134988</v>
      </c>
      <c r="E20" s="201">
        <v>-128547</v>
      </c>
      <c r="F20" s="201">
        <v>-134988</v>
      </c>
    </row>
    <row r="21" spans="1:6" x14ac:dyDescent="0.2">
      <c r="A21" s="215"/>
      <c r="B21" s="216" t="s">
        <v>137</v>
      </c>
      <c r="C21" s="217">
        <v>42555</v>
      </c>
      <c r="D21" s="217">
        <v>424931</v>
      </c>
      <c r="E21" s="217">
        <v>-276613</v>
      </c>
      <c r="F21" s="218">
        <v>424931</v>
      </c>
    </row>
    <row r="22" spans="1:6" x14ac:dyDescent="0.2">
      <c r="A22" s="3"/>
      <c r="B22" s="118"/>
      <c r="C22" s="220">
        <v>-2250551</v>
      </c>
      <c r="D22" s="220">
        <v>-2481345</v>
      </c>
      <c r="E22" s="220">
        <v>-2933671</v>
      </c>
      <c r="F22" s="220">
        <v>-2763204</v>
      </c>
    </row>
    <row r="23" spans="1:6" x14ac:dyDescent="0.2">
      <c r="A23" s="1"/>
      <c r="B23" s="221"/>
      <c r="C23" s="222"/>
      <c r="D23" s="222"/>
      <c r="E23" s="222"/>
      <c r="F23" s="222"/>
    </row>
    <row r="24" spans="1:6" x14ac:dyDescent="0.2">
      <c r="A24" s="176" t="s">
        <v>138</v>
      </c>
      <c r="B24" s="153"/>
      <c r="C24" s="223">
        <v>7639307</v>
      </c>
      <c r="D24" s="223">
        <v>6919575</v>
      </c>
      <c r="E24" s="223">
        <v>7777326</v>
      </c>
      <c r="F24" s="223">
        <v>7182239</v>
      </c>
    </row>
    <row r="25" spans="1:6" x14ac:dyDescent="0.2">
      <c r="A25" s="30"/>
      <c r="C25" s="224"/>
      <c r="D25" s="224"/>
      <c r="E25" s="224"/>
      <c r="F25" s="224"/>
    </row>
    <row r="26" spans="1:6" x14ac:dyDescent="0.2">
      <c r="B26" s="32" t="s">
        <v>139</v>
      </c>
      <c r="C26" s="201">
        <v>-1143465</v>
      </c>
      <c r="D26" s="201">
        <v>-1104076</v>
      </c>
      <c r="E26" s="201">
        <v>-1216709</v>
      </c>
      <c r="F26" s="201">
        <v>-1227595</v>
      </c>
    </row>
    <row r="27" spans="1:6" x14ac:dyDescent="0.2">
      <c r="A27" s="1"/>
      <c r="B27" s="1"/>
      <c r="C27" s="222"/>
      <c r="D27" s="222"/>
      <c r="E27" s="222"/>
      <c r="F27" s="222"/>
    </row>
    <row r="28" spans="1:6" x14ac:dyDescent="0.2">
      <c r="A28" s="176" t="s">
        <v>140</v>
      </c>
      <c r="B28" s="153"/>
      <c r="C28" s="223">
        <v>6495842</v>
      </c>
      <c r="D28" s="223">
        <v>5815499</v>
      </c>
      <c r="E28" s="223">
        <v>6560617</v>
      </c>
      <c r="F28" s="223">
        <v>5954644</v>
      </c>
    </row>
    <row r="29" spans="1:6" x14ac:dyDescent="0.2">
      <c r="C29" s="201"/>
      <c r="D29" s="201"/>
      <c r="E29" s="201"/>
      <c r="F29" s="201"/>
    </row>
    <row r="30" spans="1:6" x14ac:dyDescent="0.2">
      <c r="A30" s="107" t="s">
        <v>141</v>
      </c>
      <c r="C30" s="201"/>
      <c r="D30" s="201"/>
      <c r="E30" s="201"/>
      <c r="F30" s="201"/>
    </row>
    <row r="31" spans="1:6" x14ac:dyDescent="0.2">
      <c r="B31" s="32" t="s">
        <v>52</v>
      </c>
      <c r="C31" s="201">
        <v>-15849</v>
      </c>
      <c r="D31" s="201">
        <v>46631</v>
      </c>
      <c r="E31" s="201">
        <v>0</v>
      </c>
      <c r="F31" s="201">
        <v>0</v>
      </c>
    </row>
    <row r="32" spans="1:6" x14ac:dyDescent="0.2">
      <c r="A32" s="46"/>
      <c r="B32" s="226" t="s">
        <v>142</v>
      </c>
      <c r="C32" s="227">
        <v>223900</v>
      </c>
      <c r="D32" s="227">
        <v>169674</v>
      </c>
      <c r="E32" s="227">
        <v>380879</v>
      </c>
      <c r="F32" s="227">
        <v>323516</v>
      </c>
    </row>
    <row r="33" spans="1:6" x14ac:dyDescent="0.2">
      <c r="C33" s="220">
        <v>208051</v>
      </c>
      <c r="D33" s="220">
        <v>216305</v>
      </c>
      <c r="E33" s="220">
        <v>380879</v>
      </c>
      <c r="F33" s="220">
        <v>323516</v>
      </c>
    </row>
    <row r="34" spans="1:6" x14ac:dyDescent="0.2">
      <c r="A34" s="1"/>
      <c r="B34" s="1"/>
      <c r="C34" s="222"/>
      <c r="D34" s="222"/>
      <c r="E34" s="222"/>
      <c r="F34" s="222"/>
    </row>
    <row r="35" spans="1:6" x14ac:dyDescent="0.2">
      <c r="A35" s="228" t="s">
        <v>143</v>
      </c>
      <c r="B35" s="229"/>
      <c r="C35" s="230">
        <v>6703893</v>
      </c>
      <c r="D35" s="230">
        <v>6031804</v>
      </c>
      <c r="E35" s="230">
        <v>6941496</v>
      </c>
      <c r="F35" s="231">
        <v>6278160</v>
      </c>
    </row>
    <row r="36" spans="1:6" x14ac:dyDescent="0.2">
      <c r="C36" s="201"/>
      <c r="D36" s="201"/>
      <c r="E36" s="201"/>
      <c r="F36" s="201"/>
    </row>
    <row r="37" spans="1:6" x14ac:dyDescent="0.2">
      <c r="A37" s="107" t="s">
        <v>144</v>
      </c>
      <c r="C37" s="201"/>
      <c r="D37" s="201"/>
      <c r="E37" s="201"/>
      <c r="F37" s="201"/>
    </row>
    <row r="38" spans="1:6" x14ac:dyDescent="0.2">
      <c r="B38" s="32" t="s">
        <v>145</v>
      </c>
      <c r="C38" s="201">
        <v>1457356</v>
      </c>
      <c r="D38" s="201">
        <v>1557493</v>
      </c>
      <c r="E38" s="201">
        <v>1519469</v>
      </c>
      <c r="F38" s="201">
        <v>1639239</v>
      </c>
    </row>
    <row r="39" spans="1:6" x14ac:dyDescent="0.2">
      <c r="B39" s="32" t="s">
        <v>146</v>
      </c>
      <c r="C39" s="201">
        <v>5294</v>
      </c>
      <c r="D39" s="201">
        <v>128870</v>
      </c>
      <c r="E39" s="201">
        <v>5294</v>
      </c>
      <c r="F39" s="201">
        <v>128870</v>
      </c>
    </row>
    <row r="40" spans="1:6" x14ac:dyDescent="0.2">
      <c r="B40" s="32" t="s">
        <v>147</v>
      </c>
      <c r="C40" s="201">
        <v>185271</v>
      </c>
      <c r="D40" s="109">
        <v>91431</v>
      </c>
      <c r="E40" s="201">
        <v>185271</v>
      </c>
      <c r="F40" s="109">
        <v>91431</v>
      </c>
    </row>
    <row r="41" spans="1:6" x14ac:dyDescent="0.2">
      <c r="A41" s="191"/>
      <c r="B41" s="32" t="s">
        <v>148</v>
      </c>
      <c r="C41" s="201">
        <v>330041</v>
      </c>
      <c r="D41" s="201">
        <v>178734</v>
      </c>
      <c r="E41" s="201">
        <v>330703</v>
      </c>
      <c r="F41" s="201">
        <v>179178</v>
      </c>
    </row>
    <row r="42" spans="1:6" x14ac:dyDescent="0.2">
      <c r="B42" s="32" t="s">
        <v>149</v>
      </c>
      <c r="C42" s="201">
        <v>136743</v>
      </c>
      <c r="D42" s="201">
        <v>144394</v>
      </c>
      <c r="E42" s="201">
        <v>136743</v>
      </c>
      <c r="F42" s="201">
        <v>106574</v>
      </c>
    </row>
    <row r="43" spans="1:6" x14ac:dyDescent="0.2">
      <c r="B43" s="32" t="s">
        <v>150</v>
      </c>
      <c r="C43" s="201">
        <v>61719</v>
      </c>
      <c r="D43" s="201">
        <v>197581</v>
      </c>
      <c r="E43" s="201">
        <v>70969</v>
      </c>
      <c r="F43" s="201">
        <v>224846</v>
      </c>
    </row>
    <row r="44" spans="1:6" x14ac:dyDescent="0.2">
      <c r="A44" s="1"/>
      <c r="B44" s="221" t="s">
        <v>151</v>
      </c>
      <c r="C44" s="217">
        <v>87144</v>
      </c>
      <c r="D44" s="217">
        <v>81473</v>
      </c>
      <c r="E44" s="217">
        <v>87230</v>
      </c>
      <c r="F44" s="217">
        <v>81512</v>
      </c>
    </row>
    <row r="45" spans="1:6" x14ac:dyDescent="0.2">
      <c r="C45" s="220">
        <v>2263568</v>
      </c>
      <c r="D45" s="220">
        <v>2379976</v>
      </c>
      <c r="E45" s="220">
        <v>2335679</v>
      </c>
      <c r="F45" s="220">
        <v>2451650</v>
      </c>
    </row>
    <row r="46" spans="1:6" x14ac:dyDescent="0.2">
      <c r="A46" s="107" t="s">
        <v>152</v>
      </c>
      <c r="C46" s="224"/>
      <c r="D46" s="224"/>
      <c r="E46" s="224"/>
      <c r="F46" s="224"/>
    </row>
    <row r="47" spans="1:6" x14ac:dyDescent="0.2">
      <c r="B47" s="40" t="s">
        <v>153</v>
      </c>
      <c r="C47" s="225">
        <v>1589310</v>
      </c>
      <c r="D47" s="225">
        <v>1193721</v>
      </c>
      <c r="E47" s="225">
        <v>1583931</v>
      </c>
      <c r="F47" s="201">
        <v>1194242</v>
      </c>
    </row>
    <row r="48" spans="1:6" x14ac:dyDescent="0.2">
      <c r="B48" s="40" t="s">
        <v>154</v>
      </c>
      <c r="C48" s="225">
        <v>324534</v>
      </c>
      <c r="D48" s="225">
        <v>317627</v>
      </c>
      <c r="E48" s="225">
        <v>324534</v>
      </c>
      <c r="F48" s="201">
        <v>317627</v>
      </c>
    </row>
    <row r="49" spans="1:6" x14ac:dyDescent="0.2">
      <c r="B49" s="40" t="s">
        <v>155</v>
      </c>
      <c r="C49" s="225">
        <v>281767</v>
      </c>
      <c r="D49" s="225">
        <v>256624</v>
      </c>
      <c r="E49" s="225">
        <v>281767</v>
      </c>
      <c r="F49" s="201">
        <v>256624</v>
      </c>
    </row>
    <row r="50" spans="1:6" x14ac:dyDescent="0.2">
      <c r="A50" s="215"/>
      <c r="B50" s="232" t="s">
        <v>156</v>
      </c>
      <c r="C50" s="227">
        <v>40336</v>
      </c>
      <c r="D50" s="227">
        <v>181381</v>
      </c>
      <c r="E50" s="227">
        <v>40336</v>
      </c>
      <c r="F50" s="227">
        <v>181381</v>
      </c>
    </row>
    <row r="51" spans="1:6" x14ac:dyDescent="0.2">
      <c r="B51" s="44"/>
      <c r="C51" s="233">
        <v>2235947</v>
      </c>
      <c r="D51" s="233">
        <v>1949353</v>
      </c>
      <c r="E51" s="233">
        <v>2230568</v>
      </c>
      <c r="F51" s="220">
        <v>1949874</v>
      </c>
    </row>
    <row r="52" spans="1:6" x14ac:dyDescent="0.2">
      <c r="A52" s="107" t="s">
        <v>157</v>
      </c>
      <c r="C52" s="224"/>
      <c r="D52" s="224"/>
      <c r="E52" s="224"/>
      <c r="F52" s="224"/>
    </row>
    <row r="53" spans="1:6" x14ac:dyDescent="0.2">
      <c r="A53" s="1"/>
      <c r="B53" s="221" t="s">
        <v>158</v>
      </c>
      <c r="C53" s="217">
        <v>890876</v>
      </c>
      <c r="D53" s="217">
        <v>1091826</v>
      </c>
      <c r="E53" s="217">
        <v>1061747</v>
      </c>
      <c r="F53" s="217">
        <v>1265987</v>
      </c>
    </row>
    <row r="54" spans="1:6" x14ac:dyDescent="0.2">
      <c r="C54" s="220">
        <v>890876</v>
      </c>
      <c r="D54" s="220">
        <v>1091826</v>
      </c>
      <c r="E54" s="220">
        <v>1061747</v>
      </c>
      <c r="F54" s="220">
        <v>1265987</v>
      </c>
    </row>
    <row r="55" spans="1:6" x14ac:dyDescent="0.2">
      <c r="A55" s="107" t="s">
        <v>159</v>
      </c>
      <c r="C55" s="201"/>
      <c r="D55" s="201"/>
      <c r="E55" s="201"/>
      <c r="F55" s="201"/>
    </row>
    <row r="56" spans="1:6" x14ac:dyDescent="0.2">
      <c r="B56" s="40" t="s">
        <v>160</v>
      </c>
      <c r="C56" s="225">
        <v>1006504</v>
      </c>
      <c r="D56" s="225">
        <v>567618</v>
      </c>
      <c r="E56" s="225">
        <v>1006504</v>
      </c>
      <c r="F56" s="201">
        <v>567618</v>
      </c>
    </row>
    <row r="57" spans="1:6" x14ac:dyDescent="0.2">
      <c r="A57" s="215"/>
      <c r="B57" s="232" t="s">
        <v>161</v>
      </c>
      <c r="C57" s="227">
        <v>306998</v>
      </c>
      <c r="D57" s="227">
        <v>43031</v>
      </c>
      <c r="E57" s="227">
        <v>306998</v>
      </c>
      <c r="F57" s="227">
        <v>43031</v>
      </c>
    </row>
    <row r="58" spans="1:6" x14ac:dyDescent="0.2">
      <c r="B58" s="32"/>
      <c r="C58" s="220">
        <v>1313502</v>
      </c>
      <c r="D58" s="220">
        <v>610649</v>
      </c>
      <c r="E58" s="220">
        <v>1313502</v>
      </c>
      <c r="F58" s="220">
        <v>610649</v>
      </c>
    </row>
    <row r="59" spans="1:6" x14ac:dyDescent="0.2">
      <c r="A59" s="1"/>
      <c r="B59" s="1"/>
      <c r="C59" s="222"/>
      <c r="D59" s="222"/>
      <c r="E59" s="222"/>
      <c r="F59" s="222"/>
    </row>
    <row r="60" spans="1:6" x14ac:dyDescent="0.2">
      <c r="A60" s="234" t="s">
        <v>162</v>
      </c>
      <c r="B60" s="229"/>
      <c r="C60" s="230">
        <v>6703893</v>
      </c>
      <c r="D60" s="230">
        <v>6031804</v>
      </c>
      <c r="E60" s="230">
        <v>6941496</v>
      </c>
      <c r="F60" s="230">
        <v>6278160</v>
      </c>
    </row>
    <row r="61" spans="1:6" x14ac:dyDescent="0.2">
      <c r="A61" s="152"/>
      <c r="B61" s="152"/>
      <c r="C61" s="235"/>
      <c r="D61" s="235"/>
      <c r="E61" s="235"/>
      <c r="F61" s="235"/>
    </row>
    <row r="62" spans="1:6" x14ac:dyDescent="0.2">
      <c r="A62" s="175" t="s">
        <v>194</v>
      </c>
      <c r="B62" s="175"/>
      <c r="C62" s="175"/>
      <c r="D62" s="236"/>
      <c r="E62" s="236"/>
      <c r="F62" s="236"/>
    </row>
  </sheetData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BP</vt:lpstr>
      <vt:lpstr>DRE</vt:lpstr>
      <vt:lpstr>DRA</vt:lpstr>
      <vt:lpstr>DMPL</vt:lpstr>
      <vt:lpstr>FXC</vt:lpstr>
      <vt:lpstr>DVA</vt:lpstr>
      <vt:lpstr>BP!Area_de_impressao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Polycarpo Junior</dc:creator>
  <cp:lastModifiedBy>Walter Polycarpo Junior</cp:lastModifiedBy>
  <dcterms:created xsi:type="dcterms:W3CDTF">2020-11-03T11:28:30Z</dcterms:created>
  <dcterms:modified xsi:type="dcterms:W3CDTF">2021-02-25T16:39:27Z</dcterms:modified>
</cp:coreProperties>
</file>